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D:\G drive\2022-2024\CMD Chamber &amp; DHR chamber\"/>
    </mc:Choice>
  </mc:AlternateContent>
  <xr:revisionPtr revIDLastSave="0" documentId="13_ncr:1_{537203D3-C270-4F23-833B-1F96D32E7634}" xr6:coauthVersionLast="36" xr6:coauthVersionMax="36" xr10:uidLastSave="{00000000-0000-0000-0000-000000000000}"/>
  <bookViews>
    <workbookView xWindow="0" yWindow="0" windowWidth="15360" windowHeight="7230" xr2:uid="{00000000-000D-0000-FFFF-FFFF00000000}"/>
  </bookViews>
  <sheets>
    <sheet name="estimate" sheetId="2" r:id="rId1"/>
  </sheets>
  <definedNames>
    <definedName name="_xlnm.Print_Titles" localSheetId="0">estimate!$5:$5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7" i="2" l="1"/>
  <c r="D47" i="2"/>
  <c r="D41" i="2"/>
  <c r="D40" i="2"/>
  <c r="D39" i="2"/>
  <c r="D38" i="2"/>
  <c r="D36" i="2"/>
  <c r="D35" i="2"/>
  <c r="D34" i="2"/>
  <c r="D33" i="2"/>
  <c r="D62" i="2" l="1"/>
  <c r="D61" i="2" l="1"/>
  <c r="D48" i="2"/>
  <c r="D52" i="2" l="1"/>
  <c r="D19" i="2" l="1"/>
  <c r="D65" i="2" l="1"/>
  <c r="D64" i="2"/>
  <c r="D102" i="2"/>
  <c r="D101" i="2"/>
  <c r="D100" i="2"/>
  <c r="D99" i="2"/>
  <c r="D98" i="2"/>
  <c r="D97" i="2"/>
  <c r="D96" i="2"/>
  <c r="D95" i="2"/>
  <c r="D94" i="2"/>
  <c r="D93" i="2"/>
  <c r="D92" i="2"/>
  <c r="D91" i="2"/>
  <c r="D90" i="2"/>
  <c r="D88" i="2"/>
  <c r="D87" i="2"/>
  <c r="D86" i="2"/>
  <c r="D85" i="2"/>
  <c r="D84" i="2"/>
  <c r="D83" i="2"/>
  <c r="D81" i="2"/>
  <c r="D80" i="2"/>
  <c r="D79" i="2"/>
  <c r="D78" i="2"/>
  <c r="D60" i="2" l="1"/>
  <c r="D59" i="2"/>
  <c r="D58" i="2"/>
  <c r="D57" i="2"/>
  <c r="D56" i="2"/>
  <c r="D51" i="2"/>
  <c r="D50" i="2"/>
  <c r="D46" i="2" l="1"/>
  <c r="D44" i="2"/>
  <c r="D43" i="2"/>
  <c r="D42" i="2"/>
  <c r="D37" i="2"/>
  <c r="D32" i="2"/>
  <c r="D31" i="2"/>
  <c r="D30" i="2"/>
  <c r="D29" i="2"/>
  <c r="D28" i="2"/>
  <c r="D27" i="2"/>
  <c r="D26" i="2"/>
  <c r="D25" i="2"/>
  <c r="D24" i="2"/>
  <c r="D23" i="2"/>
  <c r="D21" i="2"/>
  <c r="D18" i="2"/>
  <c r="D17" i="2"/>
  <c r="D16" i="2"/>
  <c r="D15" i="2"/>
  <c r="D14" i="2"/>
  <c r="D13" i="2"/>
  <c r="D7" i="2"/>
  <c r="D12" i="2"/>
  <c r="D11" i="2"/>
  <c r="D10" i="2"/>
  <c r="D9" i="2"/>
  <c r="D8" i="2"/>
</calcChain>
</file>

<file path=xl/sharedStrings.xml><?xml version="1.0" encoding="utf-8"?>
<sst xmlns="http://schemas.openxmlformats.org/spreadsheetml/2006/main" count="207" uniqueCount="118">
  <si>
    <t>Description of work</t>
  </si>
  <si>
    <t>Unit</t>
  </si>
  <si>
    <t>Sl no</t>
  </si>
  <si>
    <t>Job</t>
  </si>
  <si>
    <t>Dismantling of the existing PCC of any description using manual or mechanical means and carting away the debris outside the premises to place not objected by the local civic authorities including all lead, lift, tolls, labour etc complete all as specified and directed by Engineer in charge.</t>
  </si>
  <si>
    <t>Removing of the existing filled sunken material of any description using manual or mechanical means and carting away the debris outside the premises to place not objected by the local civic authorities including all lead, lift  etc complete all as specified and directed by Engineer in charge.</t>
  </si>
  <si>
    <t>Supplying and filling light weight material in sunken portion of bathroom and compacting the same including all lead, lift, tools, labour etc., complete all as specified and directed by the Engineer-in-charge.</t>
  </si>
  <si>
    <t>Rmt</t>
  </si>
  <si>
    <t>Supplying and fixing PVC Nahani trap of first quality approved brand, etc., complete all as specified &amp; directed by Engineer-in-charge.</t>
  </si>
  <si>
    <t>Nos</t>
  </si>
  <si>
    <t>Supplying and fixing 100mm diameter SS grating of first quality approved brand etc. complete all as specified &amp; directed by Engineer-in-charge</t>
  </si>
  <si>
    <t>Supplying and fixing new Health faucet with 8mm dia, 1m long Flexible tube with double wall Hook of first quality, confirming to relevant IS, manufactured by M/s Jaquar etc., complete all as specified &amp; directed by Engineer-in-charge</t>
  </si>
  <si>
    <t>Supplying and fixing Brass chromium plated long body Pillar Cock of first quality, confirming to relevant IS, manufactured by M/s Jaquar  all as specified &amp; directed by Engineer-in-charge</t>
  </si>
  <si>
    <t>Supplying and fixing Brass chromium plated Concealed Stop Cock /Angle Stop cock of first quality, confirming to relevant IS, manufactured by M/s Jaquar  all as specified &amp; directed by Engineer-in-charge</t>
  </si>
  <si>
    <t>Supplying and fixing Brass chromium plated Double Coat Hook of first quality, confirming to relevant IS, manufactured by M/s Jaquar all as specified &amp; directed by Engineer-in-charge</t>
  </si>
  <si>
    <t>Supplying and fixing Brass chromium plated Soap Dispenser of first quality, confirming to relevant IS, manufactured by M/s Jaquar all as specified &amp; directed by Engineer-in-charge</t>
  </si>
  <si>
    <t>Supplying and fixing Brass chromium plated Towel Ring of first quality, confirming to relevant IS, manufactured by M/s Jaquar all as specified &amp; directed by Engineer-in-charge</t>
  </si>
  <si>
    <t>Supplying and fixing Brass chromium plated 600mm long Towel Rod of first quality, confirming to relevant IS, manufactured by M/s Jaquar all as specified &amp; directed by Engineer-in-charge</t>
  </si>
  <si>
    <t>Supplying and fixing 6mm thick LED mirror of first quality and mirror shall be fixed with screws/ nails etc., complete all as specified and directed by Engineer in charge.</t>
  </si>
  <si>
    <t>Supplying and fixing 20mm thick polished black granite with front edges bullnosed for washbasin counter platform  fixed with adhesive/cement mortar in required proportions as per site conditions etc, complete all as specified and directed by the Engineer in charge. Note : The Rate quoted for the item is deemed to include for wastages, cost of bullnosing, cement mortar/adhesive for fixing on window jambs</t>
  </si>
  <si>
    <t>Supplying and fixing Roller blinds with fabric of first quality, approved shade and colour, manufactured by M/s Marc/Vista including necessary accessories and hardwares etc complete all as specified and directed by Engineer in charge. Note: Rate quoted for the item deemed to include for wastages.</t>
  </si>
  <si>
    <t>Qty</t>
  </si>
  <si>
    <t>Supplying and fixing Brass chromium plated Bottle Trap   of first quality, confirming to relevant IS, manufactured by M/s Jaquar all as specified &amp; directed by Enginreer-in-charge</t>
  </si>
  <si>
    <t>Supplying and fixing Fancy type bath room corner glass shelves with bracket of first quality, confirming to relevant IS, manufactured by M/s Jaquar all as specified &amp; directed by Engineer-in-charge</t>
  </si>
  <si>
    <t>Sqm</t>
  </si>
  <si>
    <t>a) 110 mm dia</t>
  </si>
  <si>
    <t>b) 75mm dia</t>
  </si>
  <si>
    <t>Supplying and fixing brass chromium plated wall mixer of first quality  conforming to relevant IS manufacture by M/s Jaquar all as specified and directed by Enginner in charge.wall mixer</t>
  </si>
  <si>
    <t xml:space="preserve">Providing and fixing 3/4' thick door size granite threshold at door bottom, including machine polished on exposed edges and rounding off corners, fixing with backing material, and joint filling compound of same shade of granite. Note:- The rate quoted for the item deemed to include wastages.    </t>
  </si>
  <si>
    <t xml:space="preserve">Providing and Laying in position Plain Cement Concrete of mix 1:2:4 using 20mm down graded granite aggregate, required thickness including compacting, curing etc complete all as specified and directed by Engineer-in-charge. </t>
  </si>
  <si>
    <t>Core cutting in concrete walls/beams (any description) including trimming surfaces to receive rendering, etc complete all as specified and directed by Engineer in charge</t>
  </si>
  <si>
    <t xml:space="preserve">Rendering in cement mortar 1:6, avg. 20mm thick on brick/concrete surface including finishing the surface even and smooth finish using extra cement  and necessary curing etc complete all as specified and directed by Engineer in charge.
                                                                          </t>
  </si>
  <si>
    <t xml:space="preserve">Providing and Constructing burnt brick masonry wall of required thickness in cement mortar 1:4, using table moulded bricks of first quality, conforming to relevant IS, including necessary curing etc., complete all as specified and directed by Engineer in charge.  
                                                 </t>
  </si>
  <si>
    <t>Dismantling the existing wall tiles/ floor tiles/Mosaic Skirting/granite/counter slabs of any description along with the backing coat and carting away the debris outside the premises to the place not objected by the local civic authorities including all lead, lift, tolls, labour etc complete all as specified and directed by Engineer in charge.</t>
  </si>
  <si>
    <t>Removing the existing old wooden cabinet, tropy/book cabinet shutter with fittings etc, stacking at a place shown and disposal of debris to a far off place not objected by local civic authorities complete all as specified and directed by Engineer in charge.</t>
  </si>
  <si>
    <t>Dismantling the existing wooden wall paneling of any description, stacking at a place shown and carting away the debris outside the premises to place not objected by the local civic authorities including all lead, lift, tolls, labour etc complete all as specified and directed by Engineer in charge.</t>
  </si>
  <si>
    <t>Dismatling the existing  false ceiling (Wood/Gypsum board/Grid) including frame work, handing over the wooden boards, aluminium / GI powder coated false ceiling channels and carting away the debries out side the premises to a far off place not objected by any civic authorities etc complete all as specified and directed by Engineer in charge</t>
  </si>
  <si>
    <t>Supplying and fixing new table top  hand wash basin  (square/rectangle/round/oval) of approx size 425x340x175mm of first quality, conforming to relevant IS, Manufactured by by M/s Jaquar including  32 mm diameter brass Chromium plated waste coupling  etc., complete all as specified and directed by Engineer-in-Charge.</t>
  </si>
  <si>
    <t>Supplying and fixing  modular wooden storage unit (Overhead/below counter) book shelf, cupboards of required sizes with shutters &amp; shelves with drawers and unit made out of 19mm thick BWP plywood of first quality, manufactured by M/s Archidply/ Kitply/ Greenply/Century. The exposed surfaces of cabinets shall be finished with 1.0mm thick laminate of approved shade &amp; colour and inside surfaces shall be finished with 0.80mm thick white laminate with wooden beading, lipping allround including all brass hardware such as hinges, door handle  etc., complete all as specified and directed by the Engineer- in - charge. Note :  Rate quoted for the item deemed to include for a) Wastages. b) Front elevation measurement shall be considered for payment.</t>
  </si>
  <si>
    <t xml:space="preserve">Supplying and fixing gypsum board false ceiling (at different levels) in G.I. frame in 24 to 26 guage main frame bottom to bottom distance at 600mm, with cross patties at 450mm centre to centre with 24 to 26 guage angle cleats size 25mm X 25mm supported at 750 mm centre to center with 12 mm gypsum ceiling board of first quality, conforming relevant IS, manufactured by M/s Saintgobain/India Gypsum/Armstrong with sheet metal screws. The rate shall be inclusive of cutouts for lights. The ceiling shall be in perfect level and smooth in finish etc. all complete and as specified and directed  by Engineer in charge. Note : Rate quoted for the item deemed to include all wastages </t>
  </si>
  <si>
    <t>Supplying and fixing false ceiling wooden panels of M/s. fundermax/ emax or equivalent manufacturer of approved colour matching to the laminated wooden flooring specified, including complete support system and provision for light fixtures, the wooden panel joints shall be finished with brass strips etc complete all as specified and directed by Engineer in charge</t>
  </si>
  <si>
    <t xml:space="preserve">Preparing the surfaces of walls/false ceiling/ceiling by scrapping, sand papering, cleaning dust, dirt etc, and applying 2 coats of premium plastic emuslion paint of approved colour, manufactured by M/s Asian/Berger Paints, conforming to relevant IS over a coat of primer etc., complete all as specified &amp; directed by Engineer in charge. Note: The rate quoted is include for a) providing and removal of scaffolding wherever necessary. b) covering doors windows, floors, fittings etc., to protect from splashes.c) Washing  floors, cleaning glass, joinery, electric fittings etc., and leaving the premise clean and tidy. </t>
  </si>
  <si>
    <t>Supplying and fixing Twin/Multiple Control Point wiring for lightpoint incuding with modular 5/6Amps switch, modular plate, suitable size box along with 2.5sqmmX1.5sqmm FR PVC insulated copper conductor single core cable of first quality, conforming to relevant IS, Manufactured by M/s Anchor Roma/ Finolex/ Havells / Crabtree/ ABB/ Schneider/ Polycab in PVC conduit of required dia concealed in walls/ceiling etc complete all as specified and directed by Engineer in charge. Note : Rate quoated for the item deemed to include for Groove cutting in walls /ceiling and making good to walls with Cement mortar.</t>
  </si>
  <si>
    <t>Providing wiring for circuit/sub-main wiring along with earth wire with the following size of FR PVC insulated copper conductor, single core cable  of first quality, conforming to relevant IS, Manufactured by M/s Anchor Roma/Finolex/Havells/Crabtree/ABB/Schneider/Polycab and PVC conduit all as specified and directed by Engineer in charge.  Note : Rate quoated for the item deemed to be include for Groove cutting in walls /ceiling and finishing the same with Cement mortar.</t>
  </si>
  <si>
    <t>a)</t>
  </si>
  <si>
    <t>2X2.5 sqmm + 1x 1.5 sqmm earth wire</t>
  </si>
  <si>
    <t>b)</t>
  </si>
  <si>
    <t>2X4.0 sqmm + 1x 2.50 sqmm earth wire</t>
  </si>
  <si>
    <t>Supplying and drawing co-axial TV cable RG-6 graded, 0.7mm solid copper conductor PE insulated,shielded with fine tinned copper braid and protected with PVC sheath of first quality, conforming to relevant IS,  manufactured by M/s Skyline/Delton/Finolex in PVC conduit all as specified and directed by Engineer in charge. Note : Rate quoated for the item deemed to be include for Groove cutting in walls /ceiling and finishing the same with Cement mortar.</t>
  </si>
  <si>
    <t>Supplying and fixing TV socket outlet as specified and directed by Engineer in charge. Note : Rate quoated for the item deemed to be include for Groove cutting in walls /ceiling and finishing the same with Cement mortar.</t>
  </si>
  <si>
    <t xml:space="preserve">Supplying and fixing call bell/ buzzer suitable for single phase, 230 volts, complete complete all as specified and directed by Engineer in charge. </t>
  </si>
  <si>
    <t xml:space="preserve">Computer  points : Supplying and fixing of 03 Nos. 5A/6A modular socket and 02 Nos modular switch including box , modular plate  of first quality, conforming to relevant IS, Manufactured by M/s AnchorRoma /Finolex/Havells/ Crabtree/ABB/Schneider/Polycab connection including internal wiring etc all as specified and directed by Engineer in charge. </t>
  </si>
  <si>
    <t xml:space="preserve">Supplying and fixing 06 way, horizontal three pole and neutral MCB distribution board of sheet steel for 415 volts on surface /recess complete  with  tinned copper bus bar neutral bas bar earth bar din bar,  interconnections, powder painted including earthing etc.  (But without MCB / RCCB / Isolators)all as specified and directed by Engineer in charge.  
</t>
  </si>
  <si>
    <t xml:space="preserve">Supplying and fixing 5 amps. to 32 amps. rating, 240 volts `C' series, Single Pole miniature circuit breaker (MCB) suitable for inductive load of  following  poles  in the  DB  complete   with connections, testing and  commissioning etc all as specified and directed by Engineer in charge. . </t>
  </si>
  <si>
    <t xml:space="preserve">Supplying and fixing of 1x 5watt  LED Strip Light For False Ceiling,Cove Light etc complete  as specified and directed by Engineer in charge. </t>
  </si>
  <si>
    <t>Supplying and fixing Fancy type suspended Light Fittings etc complete  as specified and directed by Engineer in charge. (Basic cost of light fittings with bulb not less than Rs.5000/-)</t>
  </si>
  <si>
    <t xml:space="preserve">Supplying and erection of AC 400mm Sweep, 230/250 Volts, 50 Hz wall mounting fan including connection etc. complete all as specified and directed by Engineer in charge. </t>
  </si>
  <si>
    <t xml:space="preserve">Supply and erection of heavy duty AC 230/250 Volts, 250 mm Exhaust fans including providing nuts, bolts, mounting frame and other accessories including connections all as specified and directed by Engineer in charge. </t>
  </si>
  <si>
    <t>Supplying and fixing Copper piping for AC units etc complete all specified and directed by Engineer in charge</t>
  </si>
  <si>
    <t>Supplying and fixing 15mm dia PVC drain outlet pipe  of first quality, conforming to relevant IS including concealing the pipes by cutting chases/grooves in the walls and making good the wall surfaces etc., complete all as specified and directed by the Engineer-in-charge.</t>
  </si>
  <si>
    <t>ELECTRICAL WORKS</t>
  </si>
  <si>
    <t xml:space="preserve">Supplying and fixing 15 watt, 220V AC decorative type  recessed type, LED Luminaire with high effciency PMMA diffuser soft glare free light, driver, holder and LED lamp suitable for ceiling of  first quality, conforming to relevant IS,  manufactured by M/s Halonix/Philips/ Havells/Wipro/GE/ Crompton Greaves etc complete all  as specified and directed by Engineer in charge. </t>
  </si>
  <si>
    <t xml:space="preserve">Supplying and fixing of 1x 11 watt decorative type  LED Mirror  light including of first quality, conforming to relevant IS,  etc complete  as specified and directed by Engineer in charge. </t>
  </si>
  <si>
    <t>Dismantling and removing the Concealed water lines, of any description, Water closet, washbasins, plumbing fittings, water &amp; sewage pipes etc,  bathrooms 2 nos each of size 2.80 Mtr X 2.90 Mtr (Approx) and shifting of non useable material , debries outside the premises, carting away &amp; disposal to a far off place not objected by any civic authorities etc complete all as specified and directed by Engineer in charge</t>
  </si>
  <si>
    <t>Supplying and fixing brass chromium plated over head shower with long arm  of first quality  conforming to relevant IS manufacture by M/s Jaquar all as specified and directed by Enginner in charge.</t>
  </si>
  <si>
    <t>Cum</t>
  </si>
  <si>
    <t>Supplying and fixing Metal Grid false ceiling including frame work of fist quality , manufactured by M/s. Kepro/ equivalent in M/s Armstrong/Gypsroc/Aerolite etc complete all as specified and directed by Engineer in charge</t>
  </si>
  <si>
    <t xml:space="preserve">Providing and fixing matching wooden skirting manufactured by M/s.Sqaure foot / Trysquare/Pertgo/equivalent matching to the wooden flooring including all accessories as per site conditions after making good the surfaces wherever necessary etc., complete all as specified and directed by Engineer in charge.Note: 1.The rate quoted is deemed to include for any wastages, taxes etc. 2.Effective running length of wooden skirting shall only be measured for payment  
</t>
  </si>
  <si>
    <t>Supplying and fixing wall mounted European type Water Closet Rimless with concealed flush tank, flush botton, soft closing seat cover and lid, P/S trap, necessary accessories of first quality, conforming to relevant IS, Manufactured by M/s. Jaquar complete all as specified and directed by Engineer-in-charge. Note : Rate quoted for the item deemed to include for supplying and fixing of MS brackets &amp; rack bolts required for fixing of water closet</t>
  </si>
  <si>
    <t>Supplying and fixing heavy duty 125mm Brass Butt  Hinges of first quality , conforming to relevant IS etc complete all as specified and directedby Engineer in charge</t>
  </si>
  <si>
    <t>Supplying and fixing heavy duty Brass Door stopper of first quality , conforming to relevant IS etc complete all as specified and directedby Engineer in charge</t>
  </si>
  <si>
    <t>Supplying and fixing 200mm antique Brass Mortise lock  with Handle of first quality, conforming to relevant IS of reputed manufacturer etc complete all as specified and directed by Engineer in charge</t>
  </si>
  <si>
    <t>Supplying and fixing brass antique door handles etc., complete all as specified and directed by Engineer-in-charge</t>
  </si>
  <si>
    <t>Supply &amp; Laying of Cable CAT6 UTP of first quality, conforming to relevant IS,  manufactured by M/s Dlink/Amp in required size of PVC Conduit all as specified and directed by Engineer in charge. Note : Rate quoated for the item deemed to be include for Groove cutting in walls /ceiling and finishing the same with Cement mortar.</t>
  </si>
  <si>
    <t xml:space="preserve">Supplying and fixing 1.0mm thick laminate of first quality, approved colour manufactured by M/s. Archid/ Century/ kitply/ Greenply/ sunmica, conforming to relevant IS with screws to timber frame work for wall panelling etc  complete all as specified and directed by Enginner in charge. Note:- Rate quoted for the item deemed to include all wastages. </t>
  </si>
  <si>
    <t xml:space="preserve">Removing the existing flush door shutters, panelled door shutters (approx. size each 1.20m x 2.10m) etc., and re-fixing back in position after necessary cutting bottom/re-sizing, planning, providing new lipping/beading wherever necessary to the shutters and re-fixing back the shutters at the same location etc., complete all as specified and directed by Engineer in charge  </t>
  </si>
  <si>
    <t>Dismantling the existing old damaged parquet type wooden flooring / wooden flooring panels of any description, stacking the usable material at a designated place shown and carting away the unserveciable materials, debris outside the premises to place not objected by the local civic authorities including all lead, lift, tolls, labour etc complete all as specified and directed by Engineer in charge.</t>
  </si>
  <si>
    <t>Supplying and fixing heavy duty 200 mm Brass barrel tower bolts of first quality , conforming to relevant IS etc complete all as specified and directedby Engineer in charge</t>
  </si>
  <si>
    <t>Supplying and fixing WPC solid door frame with shutters of required thickness and fixed in position with hold fast to the existing opening with required hardware fittings etc., hinges, side/tower bolts, handles etc complete all as specified and directed by Enginner in charge.</t>
  </si>
  <si>
    <t>Supplying and fixing wall paper of approved design and shade of M/s Kohinoor or equivalent etc complete all as specified and directed by Engineer in charge</t>
  </si>
  <si>
    <t>Preparation of 3D still views with colour concept of chambers minimum 03 nos each chamber and submission to BEML for approval, incorporating the changes suggested and submission of final 3 D views for execution etc., complete all as specified and directed by Engineer-in-charge</t>
  </si>
  <si>
    <t>c)</t>
  </si>
  <si>
    <t>2 Track Sliding Window in wash room (1.80Mx1.30M) Outer 62mm casement frame, 62mm 2 track sliding frame, 5mm clear toughened glass, Pull down mesh, friction stay, cockspur handle 79mm sliding door sash with single point lock, sliding POP up handle  etc complete all as specified and directed by Enginner in charge.</t>
  </si>
  <si>
    <t>Supplying and fixing the following factory made uPVC  2 track / 3-track glazed sliding doors/ windows with SS flymesh shutter, ventilators colour, manufactured by M/s. Prominance with profile made out uPVC sections (profile colour-white) fitted with 5.00mm/ 6.00 mm/8.00mm thick clear toughened glass  including arrangements like weather sealed beading, gaskets, suitable coupling parts, sliding pop up handle, locking system and all standard hardware like screws, nails, protected sections etc complete to suit the overall size of openings etc., complete all as specified and directed by Engineer in charge. Note:-Rate quoted for the item is deemed to include for providing and removal of scaffolding wherever necessary and the rate is deemed to include for all wastages. (Clear window/door opening area only shall be measured for payment)</t>
  </si>
  <si>
    <t>2 Track 4 Panel Sliding Door with Fixed window of approx. size (6.00Mx2.60M), Outer 62mm casement frame, 62mm 2 track sliding frame, 8mm clear toughened glass, 88mm sliding door sash with multipoint lock, sliding double side door handle with key etc., complete all as specified and directed by Enginner in charge.</t>
  </si>
  <si>
    <t>3 Track Sliding Window with Mesh of approx. size window (3.40Mx2.0M) Outer 62mm casement frame, 112mm 3 track sliding frame, 6mm clear toughened glass, SS flymesh, 79mm sliding door sash with single point lock, sliding POP up handle  etc complete all as specified and directed by Enginner in charge.</t>
  </si>
  <si>
    <t xml:space="preserve">Supplying and fixing 35/36 watt, 220V AC LED Luminaire of size 600mm X600 mm with high effciency PMMA diffuser soft glare free light, driver, holder and LED lamp suitable for roof ceiling of  first quality, conforming to relevant IS,  manufactured by M/s Halonix/Philips/ Havells/Wipro/GE/ Crompton Greaves etc complete all  as specified and directed by Engineer in charge. </t>
  </si>
  <si>
    <t xml:space="preserve">Supplying and fixing of 18 watt LED ceiling light including of first quality, conforming to relevant IS manufactured by M/s Halonix/Philips/ Havells/Wipro/GE/ Crompton Greaves etc., complete  as specified and directed by Engineer in charge. </t>
  </si>
  <si>
    <t>Rs.</t>
  </si>
  <si>
    <r>
      <t xml:space="preserve">Providing and applying water proofing chemical coating for slab using suitable waterproofing compound of first quality approved brand manufactured by M/s.FOSROC/ Roff/BASF/ Dr. Fixit all as per manufacturer's instructions etc., complete as specified and directed by the Engineer-in-charge.   </t>
    </r>
    <r>
      <rPr>
        <u/>
        <sz val="12"/>
        <rFont val="Verdana"/>
        <family val="2"/>
      </rPr>
      <t>Note</t>
    </r>
    <r>
      <rPr>
        <sz val="12"/>
        <rFont val="Verdana"/>
        <family val="2"/>
      </rPr>
      <t xml:space="preserve">:(1) Porous concrete surfaces if any to be filled up with PCC 1:2:4 using 6 /10 mm stone aggregate with water proofing liquid compound  (2)  The bare slab/floor, junction between floor and wall/beam should be finished with cement mortar 1:3 mixed with waterproofing chemical. (3) Work has to done after high spots, dust &amp; cleaning, washing down thoroughly with clean water and drying (4)  water leak test should be done by stagnating water                                                                                      </t>
    </r>
  </si>
  <si>
    <r>
      <t xml:space="preserve">Supplying and fixing the 20 mm diameter CPVC pipeline of first quality, manufactured by M/s.Supreme/ Astral/Ashirvad make conforming to relevant IS including concealing the pipes by cutting chases/grooves in the walls and making good the wall surfaces.The quoted rate is deemed to be inclusive of all fittings / fixtures, such as bends, elbows, tees, connectors, caps, plugs, sockets, brass MTA/FTA, adaptar,unions, teflon tape, PVC solvent, all lead, lift, tools, labour etc., complete all as specified and directed by the Engineer-in-charge. </t>
    </r>
    <r>
      <rPr>
        <b/>
        <sz val="12"/>
        <rFont val="Verdana"/>
        <family val="2"/>
      </rPr>
      <t>Note:</t>
    </r>
    <r>
      <rPr>
        <sz val="12"/>
        <rFont val="Verdana"/>
        <family val="2"/>
      </rPr>
      <t xml:space="preserve"> The rate quoted for the item deemed to include for i)providing and removal of scaffolding wherever necessary ii) wastages.</t>
    </r>
  </si>
  <si>
    <r>
      <t xml:space="preserve">Supplying and fixing following diameter 6 kg/cm2 pressure SWR PVC sanitary pipes  of first quality, conforming to relevant IS, manufactured by M/s Supreme / Finolex including all bends, collars, tees, reducers, unions, shoe, laid in  floors etc.,  complete all as specified and directed by Engineer-in-charge   </t>
    </r>
    <r>
      <rPr>
        <b/>
        <sz val="12"/>
        <color theme="1"/>
        <rFont val="Verdana"/>
        <family val="2"/>
      </rPr>
      <t xml:space="preserve">Note: </t>
    </r>
    <r>
      <rPr>
        <sz val="12"/>
        <color theme="1"/>
        <rFont val="Verdana"/>
        <family val="2"/>
      </rPr>
      <t>The rate quoted for the item deemed to include for i)providing and removal of scaffolding wherever necessary ii) wastages.</t>
    </r>
  </si>
  <si>
    <r>
      <t xml:space="preserve">Providing and removal of  scaffolding system (cup lock type) on the exterior side, made with 40 mm dia M.S. tube 1.5m centre to centre, horizontal &amp; vertical tubes joining with cup &amp; lock system with M.S. tubes, M.S. tube challies, M.S. clamps and M.S. staircase system in the scaffolding for working platform etc. and maintaining it in a serviceable condition for the required duration as approved and removing it thereafter .The scaffolding system shall be stiffened with bracings, runners, connection with the building etc wherever required for inspection of work at required locations with essential safety features for the workmen etc. complete all as specified and directed by Engineer-in-charge. </t>
    </r>
    <r>
      <rPr>
        <b/>
        <sz val="12"/>
        <rFont val="Verdana"/>
        <family val="2"/>
      </rPr>
      <t>Note:</t>
    </r>
    <r>
      <rPr>
        <sz val="12"/>
        <rFont val="Verdana"/>
        <family val="2"/>
      </rPr>
      <t xml:space="preserve"> a)The elevational area of the scaffolding shall be measured for payment purpose. b) The payment will be made once irrespective of duration of scaffolding.</t>
    </r>
  </si>
  <si>
    <r>
      <t>Supplying and laying antiskid ceramic tiles for flooring of size 300mm X 300mm first quality, conforming to relevant IS, Manufactured by M/s.Johnson / Kajaria / Nitco / RAK /Somany /Naveen  and laid in cement based high polymer modified quick-set tile adhesive in average 3mm thickness of first quality, approved brand conforming to relevant IS and joints neatly finished with colour matching pigment. The existing floor shall be properly hacked  &amp; cleaned  before laying of tiles etc. complete all as specified &amp; directed by Engineer-in-charge</t>
    </r>
    <r>
      <rPr>
        <sz val="12"/>
        <color rgb="FFFF0000"/>
        <rFont val="Verdana"/>
        <family val="2"/>
      </rPr>
      <t xml:space="preserve"> </t>
    </r>
    <r>
      <rPr>
        <sz val="12"/>
        <rFont val="Verdana"/>
        <family val="2"/>
      </rPr>
      <t>.</t>
    </r>
    <r>
      <rPr>
        <sz val="12"/>
        <color rgb="FFFF0000"/>
        <rFont val="Verdana"/>
        <family val="2"/>
      </rPr>
      <t xml:space="preserve"> </t>
    </r>
    <r>
      <rPr>
        <sz val="12"/>
        <rFont val="Verdana"/>
        <family val="2"/>
      </rPr>
      <t xml:space="preserve">Note: The rate quoted for the item deemed to include for a) slope corrections, wherever necessary b) wastages       </t>
    </r>
  </si>
  <si>
    <r>
      <t xml:space="preserve">Supplying and fixing glazed ceramic tiles dadoo tiles of size 450mmX600mm or bigger size of first quality, conforming to relevant IS, approved shade/design and colour, Manufactured by M/s.Johnson / Kajaria / Nitco /RAK /Somany /Naveen fixed in cement slurry, over a backing coat of Cement mortar 1:4, 15 mm thick and curing. The joints shall be neatly finished with  white /coloured cement using matching pigment and shall be neatly maintained etc., complete all as specified and directed  by Engineer-in-Charge. </t>
    </r>
    <r>
      <rPr>
        <b/>
        <sz val="12"/>
        <rFont val="Verdana"/>
        <family val="2"/>
      </rPr>
      <t>Note:</t>
    </r>
    <r>
      <rPr>
        <sz val="12"/>
        <rFont val="Verdana"/>
        <family val="2"/>
      </rPr>
      <t xml:space="preserve"> The rate quoted for the item deemed to include wastages                                                                                                                                                                                                                                           </t>
    </r>
  </si>
  <si>
    <r>
      <rPr>
        <b/>
        <sz val="12"/>
        <rFont val="Verdana"/>
        <family val="2"/>
      </rPr>
      <t>Wall Panelling :</t>
    </r>
    <r>
      <rPr>
        <sz val="12"/>
        <rFont val="Verdana"/>
        <family val="2"/>
      </rPr>
      <t xml:space="preserve"> Providing wooden panelling made out of 12mm thick BWP plywood with suitable frame at 600 mm c/c gridwork framing wherever required, exposed surfaces finished with 1.0mm thick laminate of approved shade and colour with nische work as per the approved design  etc., complete all as specified and directed by the Engineer in charge. </t>
    </r>
    <r>
      <rPr>
        <b/>
        <sz val="12"/>
        <rFont val="Verdana"/>
        <family val="2"/>
      </rPr>
      <t xml:space="preserve">Note : </t>
    </r>
    <r>
      <rPr>
        <sz val="12"/>
        <rFont val="Verdana"/>
        <family val="2"/>
      </rPr>
      <t>a) quoted rate deemed to be include of all wastages b)  Make of Plywood and laminate shall be of M/s Archidply/Kitply/Greenply/ Century. C) The quoted rate is deemed to be include for buffing the playwood sheet joints, applying metal paste to the exposed screw heads, applying putty to the plywood sheet joints and applying a coat of primer to one face of plywood sheets.</t>
    </r>
  </si>
  <si>
    <r>
      <rPr>
        <b/>
        <sz val="12"/>
        <color theme="1"/>
        <rFont val="Verdana"/>
        <family val="2"/>
      </rPr>
      <t xml:space="preserve">Wall acoustic :- </t>
    </r>
    <r>
      <rPr>
        <sz val="12"/>
        <color theme="1"/>
        <rFont val="Verdana"/>
        <family val="2"/>
      </rPr>
      <t>Wall Acoustic By using  50 x25 x 0.8mm thick  aluminium hollow  section frame grid of Jindal  on existing wall with  infill polyester wool  and 12 mm exterior grade MDF  of approved brand Archid ply or equivalent on frame work to create proper 1st level  level by using screws , adhesive to receive 12 mm thick KARIKA  PET panel of  Moisture and fire resistance of approved color to form a combination of design pattern to be select  by BEML limited . The designed KARIKA  PET panel  to be surrounded by 1 mm thick Archid laminate with backing of 10 mm thick exterior grade MDF  to match the overall design level of KARIKA PET panel . The design pattern to have  approximate   30 to 40 % laminate panel and 70 to 60% KARIKA PET panel. etc., complete all as specified and directed by Engineer in charge</t>
    </r>
  </si>
  <si>
    <r>
      <t xml:space="preserve">Preparing the existing painted surfaces of </t>
    </r>
    <r>
      <rPr>
        <b/>
        <sz val="12"/>
        <rFont val="Verdana"/>
        <family val="2"/>
      </rPr>
      <t>walls/false ceiling/ceiling</t>
    </r>
    <r>
      <rPr>
        <sz val="12"/>
        <rFont val="Verdana"/>
        <family val="2"/>
      </rPr>
      <t xml:space="preserve"> by scrapping, sand papering, cleaning and Providing and applying white cement based putty of </t>
    </r>
    <r>
      <rPr>
        <b/>
        <sz val="12"/>
        <rFont val="Verdana"/>
        <family val="2"/>
      </rPr>
      <t>average thickness 2.0mm</t>
    </r>
    <r>
      <rPr>
        <sz val="12"/>
        <rFont val="Verdana"/>
        <family val="2"/>
      </rPr>
      <t xml:space="preserve"> of first quality,  manufactured by M/s Birla/Asian for </t>
    </r>
    <r>
      <rPr>
        <b/>
        <sz val="12"/>
        <rFont val="Verdana"/>
        <family val="2"/>
      </rPr>
      <t>walls</t>
    </r>
    <r>
      <rPr>
        <sz val="12"/>
        <rFont val="Verdana"/>
        <family val="2"/>
      </rPr>
      <t xml:space="preserve"> surface to prepare the surface even and smooth including necessary repairs to cracks/scratches etc., complete all as specified and directed by Engineer in charge</t>
    </r>
    <r>
      <rPr>
        <b/>
        <sz val="12"/>
        <rFont val="Verdana"/>
        <family val="2"/>
      </rPr>
      <t xml:space="preserve">. Note: </t>
    </r>
    <r>
      <rPr>
        <sz val="12"/>
        <rFont val="Verdana"/>
        <family val="2"/>
      </rPr>
      <t>Rate quoted is deemed to include for a) Providing and removal of scaffolding wherever necessary b) Covering doors, windows, floors, fittings etc to protect from paint splashes c) Washing floors, cleaning glass, joineries, electrical fittings etc and leaving the premise clean and tidy.</t>
    </r>
  </si>
  <si>
    <r>
      <t xml:space="preserve">Preparing the old </t>
    </r>
    <r>
      <rPr>
        <b/>
        <sz val="12"/>
        <color theme="1"/>
        <rFont val="Verdana"/>
        <family val="2"/>
      </rPr>
      <t xml:space="preserve">polished surfaces of wood </t>
    </r>
    <r>
      <rPr>
        <sz val="12"/>
        <color theme="1"/>
        <rFont val="Verdana"/>
        <family val="2"/>
      </rPr>
      <t xml:space="preserve">by sand papering, cleaning dirt, dust etc including necessary repairs to scratches and applying two coats of French polish of first quality, manufactured by M/s Asian paints/Berger including wood filler coat to achieve a Matt/satin finish IS etc., complete all as specified and directed by Engineer -in-charge. 
</t>
    </r>
  </si>
  <si>
    <r>
      <t xml:space="preserve">Supplying and laying flooring  with 10mm or more thick,  Vitrified tiles of size 600 mm X 600 mm of first quality, conforming to relevant IS, Manufactured by M/s. Kajaria /Nitco /RAK /Somany /Johnson fixed with cement based high polymer modified quick-set tile adhesive of required thickness of first quality, approved brand conforming to relevant IS and joints neatly finished with colour matching pigment. The existing mosaic floor shall be properly hacked  &amp; cleaned  before laying of tiles etc. complete all as specified &amp; directed by Engineer-in-charge. (basic cost of tiles shall not be less than Rs 80/Sft) </t>
    </r>
    <r>
      <rPr>
        <sz val="12"/>
        <color rgb="FF333333"/>
        <rFont val="Verdana"/>
        <family val="2"/>
      </rPr>
      <t>Note: The rate quoted for the item deemed to include for wastages.</t>
    </r>
  </si>
  <si>
    <r>
      <t xml:space="preserve">Providing and fixing 8mm to 8.5mm thick laminated wooden flooring manufactured by M/s.Sqaure foot / Trysquare/Pertgo/equivalent  as detailed below </t>
    </r>
    <r>
      <rPr>
        <b/>
        <sz val="12"/>
        <rFont val="Verdana"/>
        <family val="2"/>
      </rPr>
      <t xml:space="preserve">(a) </t>
    </r>
    <r>
      <rPr>
        <sz val="12"/>
        <rFont val="Verdana"/>
        <family val="2"/>
      </rPr>
      <t xml:space="preserve">Cleaning the existing surface of flooring using standard good quality cleaning agents </t>
    </r>
    <r>
      <rPr>
        <b/>
        <sz val="12"/>
        <rFont val="Verdana"/>
        <family val="2"/>
      </rPr>
      <t>(b</t>
    </r>
    <r>
      <rPr>
        <sz val="12"/>
        <rFont val="Verdana"/>
        <family val="2"/>
      </rPr>
      <t xml:space="preserve">) Supplying and laying 0.5 mm thick polyethylene film over the entire surface of flooring after making necessary corrections to undulations if any, to achieve smooth and levelled surface all as per manufacturer's instructions </t>
    </r>
    <r>
      <rPr>
        <b/>
        <sz val="12"/>
        <rFont val="Verdana"/>
        <family val="2"/>
      </rPr>
      <t xml:space="preserve">(c) </t>
    </r>
    <r>
      <rPr>
        <sz val="12"/>
        <rFont val="Verdana"/>
        <family val="2"/>
      </rPr>
      <t xml:space="preserve">Supplying and laying 1.5 mm thick underlayer foam over the entire surface of flooring before fixing wooden flooring </t>
    </r>
    <r>
      <rPr>
        <b/>
        <sz val="12"/>
        <rFont val="Verdana"/>
        <family val="2"/>
      </rPr>
      <t xml:space="preserve">(d) </t>
    </r>
    <r>
      <rPr>
        <sz val="12"/>
        <rFont val="Verdana"/>
        <family val="2"/>
      </rPr>
      <t>Supplying and fixing laminated wooden flooring 8mm to 8.5mm thick of approved shade/design including all accessories viz., reducers, corner beading end / T moulding wherever required as per site conditions etc., complete as per manufacturers instructions and all as specified and directed by Engineer in charge. N</t>
    </r>
    <r>
      <rPr>
        <b/>
        <sz val="12"/>
        <rFont val="Verdana"/>
        <family val="2"/>
      </rPr>
      <t>ote:</t>
    </r>
    <r>
      <rPr>
        <sz val="12"/>
        <rFont val="Verdana"/>
        <family val="2"/>
      </rPr>
      <t xml:space="preserve"> (1)  Effective laid area of wooden floor shall only be measured for payment. (2) The rate quoted is deemed to include for any wastages, taxes etc.</t>
    </r>
  </si>
  <si>
    <r>
      <t xml:space="preserve">Supplying and fixing Point wiring for lightpoint/fan point/call bell point incuding with modular 5/6Amps switch, modular plate, suitable size box along with 2.5sqmmX1.5sqmm FR PVC insulated copper conductor single core cable of first quality, conforming to relevant IS, Manufactured by M/s Anchor Roma/Finolex/Havells/ Crabtree/ABB/ Schneider/Polycab in PVC conduit of required dia concealed in walls/ceiling etc complete all as specified and directed by Engineer in charge. </t>
    </r>
    <r>
      <rPr>
        <b/>
        <sz val="12"/>
        <rFont val="Verdana"/>
        <family val="2"/>
      </rPr>
      <t xml:space="preserve">Note : </t>
    </r>
    <r>
      <rPr>
        <sz val="12"/>
        <rFont val="Verdana"/>
        <family val="2"/>
      </rPr>
      <t>Rate quoated for the  item deemed to include for the following a) Removing the existing old point and wiring b) Groove cutting in walls /ceiling and making good to walls with Cement mortar.</t>
    </r>
  </si>
  <si>
    <r>
      <t xml:space="preserve">Supplying and fixing Point wiring for 5/6 Amps modular socket outlet  incuding with  5/6Amps modular switch, modular plate, suitable size box along with 2.5sqmmX1.5sqmm FR PVC insulated copper conductor single core cable  of first quality, conforming to relevant IS, Manufactured by M/s Anchor Roma/Finolex/Havells/Crabtree/ ABB/Schneider/ Polycab in PVC conduit of required dia concealed in walls etc complete all as specified and directed by Engineer in charge. </t>
    </r>
    <r>
      <rPr>
        <b/>
        <sz val="12"/>
        <rFont val="Verdana"/>
        <family val="2"/>
      </rPr>
      <t>Note :</t>
    </r>
    <r>
      <rPr>
        <sz val="12"/>
        <rFont val="Verdana"/>
        <family val="2"/>
      </rPr>
      <t xml:space="preserve"> Rate quoated for the  item deemed to include for the following a) Removing the existing old point and wiring b) Groove cutting in walls /ceiling and making good to walls with Cement mortar.</t>
    </r>
  </si>
  <si>
    <r>
      <t xml:space="preserve">Supplying and fixing 1 TON capcity 5 Star Rated latest split type Air-conditioners manufactured by M/s Voltas/Daikin /Carrier/Hitachi make with all features, remote operated including copper piping complete installation, commissing with stabilizer of respective capacity including all lead, lift, tools, labour  etc., complete all as specified and directed by Engineer-in-charge.  </t>
    </r>
    <r>
      <rPr>
        <b/>
        <sz val="12"/>
        <rFont val="Verdana"/>
        <family val="2"/>
      </rPr>
      <t xml:space="preserve">Note : </t>
    </r>
    <r>
      <rPr>
        <sz val="12"/>
        <rFont val="Verdana"/>
        <family val="2"/>
      </rPr>
      <t xml:space="preserve">Copper piping over and above 5 Mtr shall be measured seperately under relevant item                                                  </t>
    </r>
  </si>
  <si>
    <t>NRC: 0.5NRC, Core: 100% Polyester Fiber, Thickness- 12mm, Maximum dimensions: L-2.44m, W Density Kg/ m² 2300, Edges: Square, Fire Rating: Class A as per ASTM E-84 Tunnel Test , Mounting Method: Glued to the wall with or without air gap using adhesive.</t>
  </si>
  <si>
    <t>Providing and fixing carpet tiles of 500x500mm size Tufted level loop made up of advanced BCF, PVC backing with glass fibre. The carpet tile should have as per EN-1307, class-33, suitable for any of  heavy  contract  application  in  its  category.  The  floor to be properly cleaned before carpet laying by using adhesive      Make :- Stamdard or Equivalent etc., complete all as specified and directed by Engineer in charge</t>
  </si>
  <si>
    <t>Supplying and fixing heavy duty Door closer  of first quality, conforming to relevant IS, Manufactured by M/s Godrej /Everite /Dorma /Ozone etc complete all as specified and directed by Engineer in charge</t>
  </si>
  <si>
    <r>
      <t>Supplying and fixing Point wiring for 15/16 Amps modular socket outlet  incuding with 32Amps DP modular switch, modular plate, suitable size box along with 4.00sqmmX2.5sqmm FR PVC insulated copper conductor single core cable  of first quality, conforming to relevant IS, Manufactured by M/s Anchor Roma/Finolex/Havells/ Crabtree/ ABB/Schneider/Polycab and PVC conduit concealed in walls etc complete all as specified and directed by Engineer in charge.</t>
    </r>
    <r>
      <rPr>
        <b/>
        <sz val="12"/>
        <rFont val="Verdana"/>
        <family val="2"/>
      </rPr>
      <t xml:space="preserve"> Note :</t>
    </r>
    <r>
      <rPr>
        <sz val="12"/>
        <rFont val="Verdana"/>
        <family val="2"/>
      </rPr>
      <t xml:space="preserve"> Rate quoated for the  item deemed to include for the following a) Removing the existing old point and wiring b) Groove cutting in walls /ceiling and making good to walls with Cement mortar.</t>
    </r>
  </si>
  <si>
    <t>COMMERCIAL BID</t>
  </si>
  <si>
    <t>SCHEDULE 'A' BILL OF QUANTITIES</t>
  </si>
  <si>
    <t>Tender ref:</t>
  </si>
  <si>
    <t>Sub:- Tender for "Renovation of CMD's Chamber &amp; D(HR) chamber in 2nd floor, BEML Soudha  Bangalore."</t>
  </si>
  <si>
    <r>
      <rPr>
        <b/>
        <sz val="12"/>
        <color theme="1"/>
        <rFont val="Verdana"/>
        <family val="2"/>
      </rPr>
      <t>GRID FALSE CEILING :</t>
    </r>
    <r>
      <rPr>
        <sz val="12"/>
        <color theme="1"/>
        <rFont val="Verdana"/>
        <family val="2"/>
      </rPr>
      <t xml:space="preserve"> Providing &amp; fixing of Soft Fibre Acoustical        Suspended        Ceiling        system        in module  size  of  600X600X15mm  with  Angled  Tegular Edge   Tiles   with   Exposed   Grid   (silhoutte).The   tiles should   have   Humidity   resistance   (RH)of   95%,NRC 0.9,Light      Reflectance      &gt;85%,Colour      white,Fibre performance  UK  class  o/class  1  (BS  476  pt-6&amp;7)and suitable   for   green   building   application,with   recycled content of 66% GW &amp; 74% RW.The tile shall be laid on 24mm   wide   T-section   flanges   colour   white   having rotary    stiching    on    all    T    sections    i.e.the    main runner,1200mm  and  600mm  cross  tees  with  a  web height   of   38mm   and   a   load   carrying   capacity   of 13.2kgs/sqm   and   push   out   strength   of   minimum 100kgs.The T sections have a Galvanizing of 90 grams per  sqm  and  need  to  be   installed   with  suspension system of approved make. vertical supporting with j bolt and rivit system.  SILHOUETTE XL 9/16" Bolt Slot - 1/4" Reveal   SILHOUETTE    XL   9/16"   Bolt   Slot   -    1/8"       Reveal(P-328,I-39.12.8),   Make - Armstrong </t>
    </r>
  </si>
  <si>
    <r>
      <t>Supplying and fixing skirting with</t>
    </r>
    <r>
      <rPr>
        <b/>
        <sz val="12"/>
        <color theme="1"/>
        <rFont val="Verdana"/>
        <family val="2"/>
      </rPr>
      <t xml:space="preserve"> </t>
    </r>
    <r>
      <rPr>
        <sz val="12"/>
        <color theme="1"/>
        <rFont val="Verdana"/>
        <family val="2"/>
      </rPr>
      <t>60 mm Eassy stick bend profile extruded aluminium of Bottom line make etc., complete all as specified and directed by Engineer in charge</t>
    </r>
  </si>
  <si>
    <t>Rate (Rs.)</t>
  </si>
  <si>
    <t>Amount (Rs.)</t>
  </si>
  <si>
    <t>Note: The rate quoted for all the above items is deemed to include for carting away the debris, unwanted items/plywood as decided and directed by the Engineer -in-charge including all lead, lift transportation etc. and rate is deemed to include for providing and removal of scaffolding for all internal works as required at site</t>
  </si>
  <si>
    <t xml:space="preserve">TOTAL AMOUNT INCLUDING ALL TAXES AND DUTIES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</si>
</sst>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
  </numFmts>
  <fonts count="10">
    <font>
      <sz val="11"/>
      <color theme="1"/>
      <name val="Calibri"/>
      <family val="2"/>
      <scheme val="minor"/>
    </font>
    <font>
      <sz val="10"/>
      <name val="Helv"/>
      <charset val="204"/>
    </font>
    <font>
      <b/>
      <sz val="12"/>
      <color theme="1"/>
      <name val="Verdana"/>
      <family val="2"/>
    </font>
    <font>
      <sz val="12"/>
      <color theme="1"/>
      <name val="Verdana"/>
      <family val="2"/>
    </font>
    <font>
      <sz val="12"/>
      <name val="Verdana"/>
      <family val="2"/>
    </font>
    <font>
      <u/>
      <sz val="12"/>
      <name val="Verdana"/>
      <family val="2"/>
    </font>
    <font>
      <b/>
      <sz val="12"/>
      <name val="Verdana"/>
      <family val="2"/>
    </font>
    <font>
      <sz val="12"/>
      <color rgb="FFFF0000"/>
      <name val="Verdana"/>
      <family val="2"/>
    </font>
    <font>
      <sz val="12"/>
      <color rgb="FF333333"/>
      <name val="Verdana"/>
      <family val="2"/>
    </font>
    <font>
      <b/>
      <u/>
      <sz val="12"/>
      <color theme="1"/>
      <name val="Verdana"/>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35">
    <xf numFmtId="0" fontId="0" fillId="0" borderId="0" xfId="0"/>
    <xf numFmtId="0" fontId="4"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164" fontId="4"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distributed" wrapText="1"/>
    </xf>
    <xf numFmtId="2" fontId="3" fillId="0" borderId="1" xfId="0" applyNumberFormat="1" applyFont="1" applyFill="1" applyBorder="1" applyAlignment="1">
      <alignment horizontal="center" vertical="distributed" wrapText="1"/>
    </xf>
    <xf numFmtId="2"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6" fillId="0" borderId="1" xfId="0" applyFont="1" applyFill="1" applyBorder="1" applyAlignment="1">
      <alignment horizontal="justify" vertical="top" wrapText="1"/>
    </xf>
    <xf numFmtId="1" fontId="4"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3" fillId="0" borderId="0" xfId="0" applyFont="1" applyFill="1" applyAlignment="1">
      <alignment horizontal="justify" vertical="center" wrapText="1"/>
    </xf>
    <xf numFmtId="0" fontId="3"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2" fontId="3" fillId="0" borderId="0" xfId="0" applyNumberFormat="1" applyFont="1" applyFill="1" applyAlignment="1">
      <alignment horizontal="justify" vertical="center" wrapText="1"/>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3" fillId="0" borderId="0" xfId="0" applyNumberFormat="1" applyFont="1" applyFill="1" applyAlignment="1">
      <alignment horizontal="center" vertical="center" wrapText="1"/>
    </xf>
    <xf numFmtId="2" fontId="2" fillId="0" borderId="1" xfId="0" applyNumberFormat="1" applyFont="1" applyFill="1" applyBorder="1" applyAlignment="1">
      <alignment horizontal="center" vertical="center" wrapText="1"/>
    </xf>
    <xf numFmtId="0" fontId="2" fillId="0" borderId="0" xfId="0" applyFont="1" applyFill="1" applyAlignment="1">
      <alignment horizontal="justify" vertical="center" wrapText="1"/>
    </xf>
    <xf numFmtId="0" fontId="3" fillId="0" borderId="0" xfId="0" applyFont="1" applyFill="1" applyAlignment="1">
      <alignment horizontal="justify" vertical="top" wrapText="1"/>
    </xf>
    <xf numFmtId="0" fontId="9"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wrapText="1"/>
    </xf>
    <xf numFmtId="0" fontId="2" fillId="0" borderId="2"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2" fillId="0" borderId="0" xfId="0" applyFont="1" applyFill="1" applyBorder="1" applyAlignment="1">
      <alignment horizontal="justify" vertical="center" wrapText="1"/>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9" fillId="0" borderId="0" xfId="0" applyFont="1" applyFill="1" applyAlignment="1">
      <alignment horizontal="left" vertical="center" wrapText="1"/>
    </xf>
  </cellXfs>
  <cellStyles count="2">
    <cellStyle name="Normal" xfId="0" builtinId="0"/>
    <cellStyle name="Style 1" xfId="1" xr:uid="{AA3C2862-56B1-4609-9C10-092E555BDE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105C4-7777-4F36-9EEB-191F8919FFEE}">
  <dimension ref="A1:K104"/>
  <sheetViews>
    <sheetView tabSelected="1" zoomScale="80" zoomScaleNormal="80" workbookViewId="0">
      <selection activeCell="I7" sqref="I7"/>
    </sheetView>
  </sheetViews>
  <sheetFormatPr defaultColWidth="9.1796875" defaultRowHeight="15"/>
  <cols>
    <col min="1" max="1" width="4.1796875" style="14" customWidth="1"/>
    <col min="2" max="2" width="59.54296875" style="25" customWidth="1"/>
    <col min="3" max="3" width="7" style="14" customWidth="1"/>
    <col min="4" max="4" width="9" style="14" customWidth="1"/>
    <col min="5" max="5" width="12.453125" style="14" customWidth="1"/>
    <col min="6" max="6" width="16.54296875" style="14" customWidth="1"/>
    <col min="7" max="7" width="13.1796875" style="13" customWidth="1"/>
    <col min="8" max="8" width="13.90625" style="14" customWidth="1"/>
    <col min="9" max="9" width="12.1796875" style="13" customWidth="1"/>
    <col min="10" max="10" width="9.26953125" style="13" bestFit="1" customWidth="1"/>
    <col min="11" max="11" width="10.54296875" style="13" bestFit="1" customWidth="1"/>
    <col min="12" max="15" width="9.1796875" style="13"/>
    <col min="16" max="16" width="8.7265625" style="13" customWidth="1"/>
    <col min="17" max="16384" width="9.1796875" style="13"/>
  </cols>
  <sheetData>
    <row r="1" spans="1:8" ht="18" customHeight="1">
      <c r="A1" s="27" t="s">
        <v>108</v>
      </c>
      <c r="B1" s="27"/>
      <c r="C1" s="27"/>
      <c r="D1" s="27"/>
      <c r="E1" s="27"/>
      <c r="F1" s="27"/>
      <c r="H1" s="13"/>
    </row>
    <row r="2" spans="1:8" ht="17.25" customHeight="1">
      <c r="A2" s="27" t="s">
        <v>109</v>
      </c>
      <c r="B2" s="27"/>
      <c r="C2" s="27"/>
      <c r="D2" s="27"/>
      <c r="E2" s="27"/>
      <c r="F2" s="27"/>
      <c r="H2" s="13"/>
    </row>
    <row r="3" spans="1:8" ht="27.75" customHeight="1">
      <c r="A3" s="26"/>
      <c r="B3" s="28" t="s">
        <v>110</v>
      </c>
      <c r="C3" s="28"/>
      <c r="D3" s="34">
        <v>6300039266</v>
      </c>
      <c r="E3" s="34"/>
      <c r="F3" s="34"/>
      <c r="H3" s="13"/>
    </row>
    <row r="4" spans="1:8" ht="39" customHeight="1">
      <c r="A4" s="31" t="s">
        <v>111</v>
      </c>
      <c r="B4" s="31"/>
      <c r="C4" s="31"/>
      <c r="D4" s="31"/>
      <c r="E4" s="31"/>
      <c r="F4" s="31"/>
    </row>
    <row r="5" spans="1:8" s="15" customFormat="1" ht="30" customHeight="1">
      <c r="A5" s="16" t="s">
        <v>2</v>
      </c>
      <c r="B5" s="16" t="s">
        <v>0</v>
      </c>
      <c r="C5" s="16" t="s">
        <v>1</v>
      </c>
      <c r="D5" s="16" t="s">
        <v>21</v>
      </c>
      <c r="E5" s="16" t="s">
        <v>114</v>
      </c>
      <c r="F5" s="16" t="s">
        <v>115</v>
      </c>
    </row>
    <row r="6" spans="1:8" ht="99" customHeight="1">
      <c r="A6" s="20">
        <v>1</v>
      </c>
      <c r="B6" s="2" t="s">
        <v>80</v>
      </c>
      <c r="C6" s="20" t="s">
        <v>3</v>
      </c>
      <c r="D6" s="17">
        <v>1</v>
      </c>
      <c r="E6" s="21"/>
      <c r="F6" s="21"/>
    </row>
    <row r="7" spans="1:8" ht="131.25" customHeight="1">
      <c r="A7" s="20">
        <v>2</v>
      </c>
      <c r="B7" s="1" t="s">
        <v>33</v>
      </c>
      <c r="C7" s="20" t="s">
        <v>24</v>
      </c>
      <c r="D7" s="21">
        <f>60+40</f>
        <v>100</v>
      </c>
      <c r="E7" s="21"/>
      <c r="F7" s="21"/>
    </row>
    <row r="8" spans="1:8" ht="99" customHeight="1">
      <c r="A8" s="20">
        <v>3</v>
      </c>
      <c r="B8" s="2" t="s">
        <v>34</v>
      </c>
      <c r="C8" s="20" t="s">
        <v>24</v>
      </c>
      <c r="D8" s="21">
        <f>13+13</f>
        <v>26</v>
      </c>
      <c r="E8" s="21"/>
      <c r="F8" s="21"/>
    </row>
    <row r="9" spans="1:8" ht="123.75" customHeight="1">
      <c r="A9" s="20">
        <v>4</v>
      </c>
      <c r="B9" s="2" t="s">
        <v>75</v>
      </c>
      <c r="C9" s="20" t="s">
        <v>9</v>
      </c>
      <c r="D9" s="21">
        <f>4+3</f>
        <v>7</v>
      </c>
      <c r="E9" s="21"/>
      <c r="F9" s="21"/>
    </row>
    <row r="10" spans="1:8" ht="114" customHeight="1">
      <c r="A10" s="20">
        <v>5</v>
      </c>
      <c r="B10" s="1" t="s">
        <v>35</v>
      </c>
      <c r="C10" s="20" t="s">
        <v>24</v>
      </c>
      <c r="D10" s="21">
        <f>152+100</f>
        <v>252</v>
      </c>
      <c r="E10" s="21"/>
      <c r="F10" s="21"/>
    </row>
    <row r="11" spans="1:8" ht="128.25" customHeight="1">
      <c r="A11" s="20">
        <v>6</v>
      </c>
      <c r="B11" s="1" t="s">
        <v>36</v>
      </c>
      <c r="C11" s="20" t="s">
        <v>24</v>
      </c>
      <c r="D11" s="21">
        <f>130+135</f>
        <v>265</v>
      </c>
      <c r="E11" s="21"/>
      <c r="F11" s="21"/>
    </row>
    <row r="12" spans="1:8" ht="143.25" customHeight="1">
      <c r="A12" s="20">
        <v>7</v>
      </c>
      <c r="B12" s="1" t="s">
        <v>76</v>
      </c>
      <c r="C12" s="20" t="s">
        <v>24</v>
      </c>
      <c r="D12" s="21">
        <f>90+110</f>
        <v>200</v>
      </c>
      <c r="E12" s="21"/>
      <c r="F12" s="21"/>
    </row>
    <row r="13" spans="1:8" ht="135">
      <c r="A13" s="20">
        <v>8</v>
      </c>
      <c r="B13" s="2" t="s">
        <v>63</v>
      </c>
      <c r="C13" s="20" t="s">
        <v>3</v>
      </c>
      <c r="D13" s="21">
        <f>1+1</f>
        <v>2</v>
      </c>
      <c r="E13" s="21"/>
      <c r="F13" s="21"/>
    </row>
    <row r="14" spans="1:8" ht="115.5" customHeight="1">
      <c r="A14" s="20">
        <v>9</v>
      </c>
      <c r="B14" s="2" t="s">
        <v>4</v>
      </c>
      <c r="C14" s="20" t="s">
        <v>65</v>
      </c>
      <c r="D14" s="21">
        <f>1.5+1.5</f>
        <v>3</v>
      </c>
      <c r="E14" s="21"/>
      <c r="F14" s="21"/>
    </row>
    <row r="15" spans="1:8" ht="112.5" customHeight="1">
      <c r="A15" s="20">
        <v>10</v>
      </c>
      <c r="B15" s="2" t="s">
        <v>5</v>
      </c>
      <c r="C15" s="20" t="s">
        <v>65</v>
      </c>
      <c r="D15" s="21">
        <f>2.5+2.5</f>
        <v>5</v>
      </c>
      <c r="E15" s="21"/>
      <c r="F15" s="21"/>
    </row>
    <row r="16" spans="1:8" ht="83.25" customHeight="1">
      <c r="A16" s="20">
        <v>11</v>
      </c>
      <c r="B16" s="2" t="s">
        <v>30</v>
      </c>
      <c r="C16" s="20" t="s">
        <v>9</v>
      </c>
      <c r="D16" s="21">
        <f>3+3</f>
        <v>6</v>
      </c>
      <c r="E16" s="21"/>
      <c r="F16" s="21"/>
    </row>
    <row r="17" spans="1:6" ht="96" customHeight="1">
      <c r="A17" s="20">
        <v>12</v>
      </c>
      <c r="B17" s="1" t="s">
        <v>31</v>
      </c>
      <c r="C17" s="20" t="s">
        <v>24</v>
      </c>
      <c r="D17" s="21">
        <f>160+140</f>
        <v>300</v>
      </c>
      <c r="E17" s="21"/>
      <c r="F17" s="21"/>
    </row>
    <row r="18" spans="1:6" ht="273" customHeight="1">
      <c r="A18" s="20">
        <v>13</v>
      </c>
      <c r="B18" s="1" t="s">
        <v>89</v>
      </c>
      <c r="C18" s="20" t="s">
        <v>24</v>
      </c>
      <c r="D18" s="21">
        <f>12+12</f>
        <v>24</v>
      </c>
      <c r="E18" s="21"/>
      <c r="F18" s="21"/>
    </row>
    <row r="19" spans="1:6" ht="81" customHeight="1">
      <c r="A19" s="20">
        <v>14</v>
      </c>
      <c r="B19" s="1" t="s">
        <v>6</v>
      </c>
      <c r="C19" s="20" t="s">
        <v>65</v>
      </c>
      <c r="D19" s="21">
        <f>2.5+2.5</f>
        <v>5</v>
      </c>
      <c r="E19" s="21"/>
      <c r="F19" s="21"/>
    </row>
    <row r="20" spans="1:6" ht="97.5" customHeight="1">
      <c r="A20" s="20">
        <v>15</v>
      </c>
      <c r="B20" s="1" t="s">
        <v>32</v>
      </c>
      <c r="C20" s="20" t="s">
        <v>65</v>
      </c>
      <c r="D20" s="21">
        <v>2</v>
      </c>
      <c r="E20" s="21"/>
      <c r="F20" s="21"/>
    </row>
    <row r="21" spans="1:6" ht="222.75" customHeight="1">
      <c r="A21" s="20">
        <v>16</v>
      </c>
      <c r="B21" s="1" t="s">
        <v>90</v>
      </c>
      <c r="C21" s="20" t="s">
        <v>7</v>
      </c>
      <c r="D21" s="21">
        <f>25+25</f>
        <v>50</v>
      </c>
      <c r="E21" s="21"/>
      <c r="F21" s="21"/>
    </row>
    <row r="22" spans="1:6" ht="162.75" customHeight="1">
      <c r="A22" s="20">
        <v>17</v>
      </c>
      <c r="B22" s="2" t="s">
        <v>91</v>
      </c>
      <c r="C22" s="3"/>
      <c r="D22" s="20"/>
      <c r="E22" s="20"/>
      <c r="F22" s="21"/>
    </row>
    <row r="23" spans="1:6">
      <c r="A23" s="20"/>
      <c r="B23" s="2" t="s">
        <v>25</v>
      </c>
      <c r="C23" s="3" t="s">
        <v>7</v>
      </c>
      <c r="D23" s="21">
        <f>10+10</f>
        <v>20</v>
      </c>
      <c r="E23" s="21"/>
      <c r="F23" s="21"/>
    </row>
    <row r="24" spans="1:6">
      <c r="A24" s="20"/>
      <c r="B24" s="2" t="s">
        <v>26</v>
      </c>
      <c r="C24" s="3" t="s">
        <v>7</v>
      </c>
      <c r="D24" s="21">
        <f>10+10</f>
        <v>20</v>
      </c>
      <c r="E24" s="21"/>
      <c r="F24" s="21"/>
    </row>
    <row r="25" spans="1:6" ht="305.25" customHeight="1">
      <c r="A25" s="20">
        <v>18</v>
      </c>
      <c r="B25" s="2" t="s">
        <v>92</v>
      </c>
      <c r="C25" s="4" t="s">
        <v>24</v>
      </c>
      <c r="D25" s="5">
        <f>50+50</f>
        <v>100</v>
      </c>
      <c r="E25" s="21"/>
      <c r="F25" s="5"/>
    </row>
    <row r="26" spans="1:6" ht="87" customHeight="1">
      <c r="A26" s="18">
        <v>19</v>
      </c>
      <c r="B26" s="2" t="s">
        <v>29</v>
      </c>
      <c r="C26" s="20" t="s">
        <v>65</v>
      </c>
      <c r="D26" s="21">
        <f>2+2</f>
        <v>4</v>
      </c>
      <c r="E26" s="21"/>
      <c r="F26" s="21"/>
    </row>
    <row r="27" spans="1:6" ht="243" customHeight="1">
      <c r="A27" s="20">
        <v>20</v>
      </c>
      <c r="B27" s="1" t="s">
        <v>93</v>
      </c>
      <c r="C27" s="20" t="s">
        <v>24</v>
      </c>
      <c r="D27" s="21">
        <f>10+10</f>
        <v>20</v>
      </c>
      <c r="E27" s="21"/>
      <c r="F27" s="21"/>
    </row>
    <row r="28" spans="1:6" ht="225.75" customHeight="1">
      <c r="A28" s="20">
        <v>21</v>
      </c>
      <c r="B28" s="1" t="s">
        <v>94</v>
      </c>
      <c r="C28" s="20" t="s">
        <v>24</v>
      </c>
      <c r="D28" s="21">
        <f>35+25</f>
        <v>60</v>
      </c>
      <c r="E28" s="21"/>
      <c r="F28" s="21"/>
    </row>
    <row r="29" spans="1:6" ht="86.25" customHeight="1">
      <c r="A29" s="20">
        <v>22</v>
      </c>
      <c r="B29" s="1" t="s">
        <v>8</v>
      </c>
      <c r="C29" s="20" t="s">
        <v>9</v>
      </c>
      <c r="D29" s="21">
        <f>2+2</f>
        <v>4</v>
      </c>
      <c r="E29" s="21"/>
      <c r="F29" s="21"/>
    </row>
    <row r="30" spans="1:6" ht="71.25" customHeight="1">
      <c r="A30" s="20">
        <v>23</v>
      </c>
      <c r="B30" s="2" t="s">
        <v>10</v>
      </c>
      <c r="C30" s="20" t="s">
        <v>9</v>
      </c>
      <c r="D30" s="21">
        <f>2+2</f>
        <v>4</v>
      </c>
      <c r="E30" s="21"/>
      <c r="F30" s="21"/>
    </row>
    <row r="31" spans="1:6" ht="168.75" customHeight="1">
      <c r="A31" s="20">
        <v>24</v>
      </c>
      <c r="B31" s="2" t="s">
        <v>68</v>
      </c>
      <c r="C31" s="20" t="s">
        <v>9</v>
      </c>
      <c r="D31" s="21">
        <f>1+1</f>
        <v>2</v>
      </c>
      <c r="E31" s="21"/>
      <c r="F31" s="21"/>
    </row>
    <row r="32" spans="1:6" ht="84.75" customHeight="1">
      <c r="A32" s="20">
        <v>25</v>
      </c>
      <c r="B32" s="2" t="s">
        <v>11</v>
      </c>
      <c r="C32" s="20" t="s">
        <v>9</v>
      </c>
      <c r="D32" s="21">
        <f>1+1</f>
        <v>2</v>
      </c>
      <c r="E32" s="21"/>
      <c r="F32" s="21"/>
    </row>
    <row r="33" spans="1:11" ht="115.5" customHeight="1">
      <c r="A33" s="20">
        <v>26</v>
      </c>
      <c r="B33" s="2" t="s">
        <v>37</v>
      </c>
      <c r="C33" s="20" t="s">
        <v>9</v>
      </c>
      <c r="D33" s="21">
        <f>1+2</f>
        <v>3</v>
      </c>
      <c r="E33" s="21"/>
      <c r="F33" s="21"/>
    </row>
    <row r="34" spans="1:11" ht="72.75" customHeight="1">
      <c r="A34" s="20">
        <v>27</v>
      </c>
      <c r="B34" s="2" t="s">
        <v>12</v>
      </c>
      <c r="C34" s="20" t="s">
        <v>9</v>
      </c>
      <c r="D34" s="21">
        <f>1+2</f>
        <v>3</v>
      </c>
      <c r="E34" s="21"/>
      <c r="F34" s="21"/>
    </row>
    <row r="35" spans="1:11" ht="65.25" customHeight="1">
      <c r="A35" s="20">
        <v>28</v>
      </c>
      <c r="B35" s="2" t="s">
        <v>22</v>
      </c>
      <c r="C35" s="20" t="s">
        <v>9</v>
      </c>
      <c r="D35" s="21">
        <f>1+2</f>
        <v>3</v>
      </c>
      <c r="E35" s="21"/>
      <c r="F35" s="21"/>
    </row>
    <row r="36" spans="1:11" ht="79.5" customHeight="1">
      <c r="A36" s="20">
        <v>29</v>
      </c>
      <c r="B36" s="2" t="s">
        <v>13</v>
      </c>
      <c r="C36" s="20" t="s">
        <v>9</v>
      </c>
      <c r="D36" s="21">
        <f>4+4</f>
        <v>8</v>
      </c>
      <c r="E36" s="21"/>
      <c r="F36" s="21"/>
    </row>
    <row r="37" spans="1:11" ht="72.75" customHeight="1">
      <c r="A37" s="20">
        <v>30</v>
      </c>
      <c r="B37" s="2" t="s">
        <v>14</v>
      </c>
      <c r="C37" s="20" t="s">
        <v>9</v>
      </c>
      <c r="D37" s="21">
        <f>2+2</f>
        <v>4</v>
      </c>
      <c r="E37" s="21"/>
      <c r="F37" s="21"/>
    </row>
    <row r="38" spans="1:11" ht="69.75" customHeight="1">
      <c r="A38" s="20">
        <v>31</v>
      </c>
      <c r="B38" s="2" t="s">
        <v>15</v>
      </c>
      <c r="C38" s="20" t="s">
        <v>9</v>
      </c>
      <c r="D38" s="21">
        <f>1+2</f>
        <v>3</v>
      </c>
      <c r="E38" s="21"/>
      <c r="F38" s="21"/>
    </row>
    <row r="39" spans="1:11" ht="76.5" customHeight="1">
      <c r="A39" s="20">
        <v>32</v>
      </c>
      <c r="B39" s="2" t="s">
        <v>16</v>
      </c>
      <c r="C39" s="20" t="s">
        <v>9</v>
      </c>
      <c r="D39" s="21">
        <f>1+2</f>
        <v>3</v>
      </c>
      <c r="E39" s="21"/>
      <c r="F39" s="21"/>
    </row>
    <row r="40" spans="1:11" ht="81" customHeight="1">
      <c r="A40" s="20">
        <v>33</v>
      </c>
      <c r="B40" s="2" t="s">
        <v>17</v>
      </c>
      <c r="C40" s="20" t="s">
        <v>9</v>
      </c>
      <c r="D40" s="21">
        <f>1+1</f>
        <v>2</v>
      </c>
      <c r="E40" s="21"/>
      <c r="F40" s="21"/>
    </row>
    <row r="41" spans="1:11" ht="80.25" customHeight="1">
      <c r="A41" s="20">
        <v>34</v>
      </c>
      <c r="B41" s="2" t="s">
        <v>23</v>
      </c>
      <c r="C41" s="20" t="s">
        <v>9</v>
      </c>
      <c r="D41" s="21">
        <f>1+2</f>
        <v>3</v>
      </c>
      <c r="E41" s="21"/>
      <c r="F41" s="21"/>
    </row>
    <row r="42" spans="1:11" ht="71.25" customHeight="1">
      <c r="A42" s="20">
        <v>35</v>
      </c>
      <c r="B42" s="1" t="s">
        <v>18</v>
      </c>
      <c r="C42" s="20" t="s">
        <v>24</v>
      </c>
      <c r="D42" s="21">
        <f>2.5+2.5</f>
        <v>5</v>
      </c>
      <c r="E42" s="21"/>
      <c r="F42" s="21"/>
    </row>
    <row r="43" spans="1:11" ht="81.75" customHeight="1">
      <c r="A43" s="20">
        <v>36</v>
      </c>
      <c r="B43" s="2" t="s">
        <v>64</v>
      </c>
      <c r="C43" s="20" t="s">
        <v>9</v>
      </c>
      <c r="D43" s="21">
        <f>1+1</f>
        <v>2</v>
      </c>
      <c r="E43" s="21"/>
      <c r="F43" s="21"/>
    </row>
    <row r="44" spans="1:11" ht="69" customHeight="1">
      <c r="A44" s="20">
        <v>37</v>
      </c>
      <c r="B44" s="2" t="s">
        <v>27</v>
      </c>
      <c r="C44" s="20" t="s">
        <v>9</v>
      </c>
      <c r="D44" s="21">
        <f>1+1</f>
        <v>2</v>
      </c>
      <c r="E44" s="21"/>
      <c r="F44" s="21"/>
    </row>
    <row r="45" spans="1:11" ht="113.25" customHeight="1">
      <c r="A45" s="20">
        <v>38</v>
      </c>
      <c r="B45" s="2" t="s">
        <v>28</v>
      </c>
      <c r="C45" s="20" t="s">
        <v>7</v>
      </c>
      <c r="D45" s="21">
        <v>8</v>
      </c>
      <c r="E45" s="21"/>
      <c r="F45" s="21"/>
    </row>
    <row r="46" spans="1:11" ht="163.5" customHeight="1">
      <c r="A46" s="20">
        <v>39</v>
      </c>
      <c r="B46" s="1" t="s">
        <v>19</v>
      </c>
      <c r="C46" s="20" t="s">
        <v>24</v>
      </c>
      <c r="D46" s="21">
        <f>55+10</f>
        <v>65</v>
      </c>
      <c r="E46" s="21"/>
      <c r="F46" s="21"/>
    </row>
    <row r="47" spans="1:11" ht="291.75" customHeight="1">
      <c r="A47" s="20">
        <v>40</v>
      </c>
      <c r="B47" s="1" t="s">
        <v>38</v>
      </c>
      <c r="C47" s="20" t="s">
        <v>24</v>
      </c>
      <c r="D47" s="21">
        <f>10+16</f>
        <v>26</v>
      </c>
      <c r="E47" s="21"/>
      <c r="F47" s="21"/>
      <c r="K47" s="19"/>
    </row>
    <row r="48" spans="1:11" ht="245.25" customHeight="1">
      <c r="A48" s="20">
        <v>41</v>
      </c>
      <c r="B48" s="1" t="s">
        <v>39</v>
      </c>
      <c r="C48" s="20" t="s">
        <v>24</v>
      </c>
      <c r="D48" s="21">
        <f>130+135-30</f>
        <v>235</v>
      </c>
      <c r="E48" s="21"/>
      <c r="F48" s="21"/>
    </row>
    <row r="49" spans="1:6" ht="345" customHeight="1">
      <c r="A49" s="20">
        <v>42</v>
      </c>
      <c r="B49" s="18" t="s">
        <v>112</v>
      </c>
      <c r="C49" s="20" t="s">
        <v>24</v>
      </c>
      <c r="D49" s="21">
        <v>30</v>
      </c>
      <c r="E49" s="21"/>
      <c r="F49" s="21"/>
    </row>
    <row r="50" spans="1:6" ht="83.25" customHeight="1">
      <c r="A50" s="20">
        <v>43</v>
      </c>
      <c r="B50" s="1" t="s">
        <v>66</v>
      </c>
      <c r="C50" s="20" t="s">
        <v>24</v>
      </c>
      <c r="D50" s="21">
        <f>25+25</f>
        <v>50</v>
      </c>
      <c r="E50" s="21"/>
      <c r="F50" s="21"/>
    </row>
    <row r="51" spans="1:6" ht="120" customHeight="1">
      <c r="A51" s="20">
        <v>44</v>
      </c>
      <c r="B51" s="1" t="s">
        <v>40</v>
      </c>
      <c r="C51" s="3" t="s">
        <v>24</v>
      </c>
      <c r="D51" s="21">
        <f>10+10</f>
        <v>20</v>
      </c>
      <c r="E51" s="21"/>
      <c r="F51" s="6"/>
    </row>
    <row r="52" spans="1:6" ht="228.75" customHeight="1">
      <c r="A52" s="20">
        <v>45</v>
      </c>
      <c r="B52" s="1" t="s">
        <v>95</v>
      </c>
      <c r="C52" s="20" t="s">
        <v>24</v>
      </c>
      <c r="D52" s="21">
        <f>190+150-15-40</f>
        <v>285</v>
      </c>
      <c r="E52" s="21"/>
      <c r="F52" s="21"/>
    </row>
    <row r="53" spans="1:6" ht="263.25" customHeight="1">
      <c r="A53" s="32">
        <v>46</v>
      </c>
      <c r="B53" s="2" t="s">
        <v>96</v>
      </c>
      <c r="C53" s="32" t="s">
        <v>24</v>
      </c>
      <c r="D53" s="33">
        <v>50</v>
      </c>
      <c r="E53" s="33"/>
      <c r="F53" s="33"/>
    </row>
    <row r="54" spans="1:6" ht="99" customHeight="1">
      <c r="A54" s="32"/>
      <c r="B54" s="2" t="s">
        <v>104</v>
      </c>
      <c r="C54" s="32"/>
      <c r="D54" s="33"/>
      <c r="E54" s="33"/>
      <c r="F54" s="33"/>
    </row>
    <row r="55" spans="1:6" ht="66" customHeight="1">
      <c r="A55" s="20">
        <v>47</v>
      </c>
      <c r="B55" s="2" t="s">
        <v>113</v>
      </c>
      <c r="C55" s="20" t="s">
        <v>7</v>
      </c>
      <c r="D55" s="21">
        <v>50</v>
      </c>
      <c r="E55" s="21"/>
      <c r="F55" s="21"/>
    </row>
    <row r="56" spans="1:6" ht="114.75" customHeight="1">
      <c r="A56" s="20">
        <v>48</v>
      </c>
      <c r="B56" s="2" t="s">
        <v>20</v>
      </c>
      <c r="C56" s="20" t="s">
        <v>24</v>
      </c>
      <c r="D56" s="21">
        <f>70+45</f>
        <v>115</v>
      </c>
      <c r="E56" s="21"/>
      <c r="F56" s="21"/>
    </row>
    <row r="57" spans="1:6" ht="238.5" customHeight="1">
      <c r="A57" s="20">
        <v>49</v>
      </c>
      <c r="B57" s="1" t="s">
        <v>97</v>
      </c>
      <c r="C57" s="20" t="s">
        <v>24</v>
      </c>
      <c r="D57" s="21">
        <f>150+150</f>
        <v>300</v>
      </c>
      <c r="E57" s="21"/>
      <c r="F57" s="21"/>
    </row>
    <row r="58" spans="1:6" ht="204.75" customHeight="1">
      <c r="A58" s="20">
        <v>50</v>
      </c>
      <c r="B58" s="1" t="s">
        <v>41</v>
      </c>
      <c r="C58" s="20" t="s">
        <v>24</v>
      </c>
      <c r="D58" s="21">
        <f>150+150</f>
        <v>300</v>
      </c>
      <c r="E58" s="21"/>
      <c r="F58" s="21"/>
    </row>
    <row r="59" spans="1:6" ht="144" customHeight="1">
      <c r="A59" s="20">
        <v>51</v>
      </c>
      <c r="B59" s="2" t="s">
        <v>98</v>
      </c>
      <c r="C59" s="20" t="s">
        <v>24</v>
      </c>
      <c r="D59" s="21">
        <f>25+25</f>
        <v>50</v>
      </c>
      <c r="E59" s="21"/>
      <c r="F59" s="21"/>
    </row>
    <row r="60" spans="1:6" ht="220.5" customHeight="1">
      <c r="A60" s="20">
        <v>52</v>
      </c>
      <c r="B60" s="1" t="s">
        <v>99</v>
      </c>
      <c r="C60" s="20" t="s">
        <v>24</v>
      </c>
      <c r="D60" s="21">
        <f>13+13</f>
        <v>26</v>
      </c>
      <c r="E60" s="21"/>
      <c r="F60" s="21"/>
    </row>
    <row r="61" spans="1:6" ht="382.5" customHeight="1">
      <c r="A61" s="20">
        <v>53</v>
      </c>
      <c r="B61" s="1" t="s">
        <v>100</v>
      </c>
      <c r="C61" s="20" t="s">
        <v>24</v>
      </c>
      <c r="D61" s="21">
        <f>130+135-30</f>
        <v>235</v>
      </c>
      <c r="E61" s="21"/>
      <c r="F61" s="21"/>
    </row>
    <row r="62" spans="1:6" ht="161.25" customHeight="1">
      <c r="A62" s="20">
        <v>54</v>
      </c>
      <c r="B62" s="1" t="s">
        <v>67</v>
      </c>
      <c r="C62" s="20" t="s">
        <v>7</v>
      </c>
      <c r="D62" s="21">
        <f>75-5</f>
        <v>70</v>
      </c>
      <c r="E62" s="21"/>
      <c r="F62" s="21"/>
    </row>
    <row r="63" spans="1:6" ht="134.25" customHeight="1">
      <c r="A63" s="20">
        <v>55</v>
      </c>
      <c r="B63" s="18" t="s">
        <v>105</v>
      </c>
      <c r="C63" s="20" t="s">
        <v>24</v>
      </c>
      <c r="D63" s="21">
        <v>30</v>
      </c>
      <c r="E63" s="21"/>
      <c r="F63" s="21"/>
    </row>
    <row r="64" spans="1:6" ht="64.5" customHeight="1">
      <c r="A64" s="20">
        <v>56</v>
      </c>
      <c r="B64" s="1" t="s">
        <v>69</v>
      </c>
      <c r="C64" s="3" t="s">
        <v>9</v>
      </c>
      <c r="D64" s="21">
        <f>3*4</f>
        <v>12</v>
      </c>
      <c r="E64" s="21"/>
      <c r="F64" s="21"/>
    </row>
    <row r="65" spans="1:8" ht="69" customHeight="1">
      <c r="A65" s="20">
        <v>57</v>
      </c>
      <c r="B65" s="1" t="s">
        <v>77</v>
      </c>
      <c r="C65" s="3" t="s">
        <v>9</v>
      </c>
      <c r="D65" s="21">
        <f>3*4</f>
        <v>12</v>
      </c>
      <c r="E65" s="21"/>
      <c r="F65" s="21"/>
    </row>
    <row r="66" spans="1:8" ht="66" customHeight="1">
      <c r="A66" s="20">
        <v>58</v>
      </c>
      <c r="B66" s="1" t="s">
        <v>70</v>
      </c>
      <c r="C66" s="3" t="s">
        <v>9</v>
      </c>
      <c r="D66" s="21">
        <v>6</v>
      </c>
      <c r="E66" s="21"/>
      <c r="F66" s="21"/>
    </row>
    <row r="67" spans="1:8" ht="79.5" customHeight="1">
      <c r="A67" s="20">
        <v>59</v>
      </c>
      <c r="B67" s="1" t="s">
        <v>71</v>
      </c>
      <c r="C67" s="3" t="s">
        <v>9</v>
      </c>
      <c r="D67" s="21">
        <f>3*2</f>
        <v>6</v>
      </c>
      <c r="E67" s="21"/>
      <c r="F67" s="21"/>
    </row>
    <row r="68" spans="1:8" ht="84" customHeight="1">
      <c r="A68" s="20">
        <v>60</v>
      </c>
      <c r="B68" s="1" t="s">
        <v>106</v>
      </c>
      <c r="C68" s="3" t="s">
        <v>9</v>
      </c>
      <c r="D68" s="21">
        <v>6</v>
      </c>
      <c r="E68" s="21"/>
      <c r="F68" s="21"/>
    </row>
    <row r="69" spans="1:8" ht="52.5" customHeight="1">
      <c r="A69" s="20">
        <v>61</v>
      </c>
      <c r="B69" s="1" t="s">
        <v>72</v>
      </c>
      <c r="C69" s="3" t="s">
        <v>9</v>
      </c>
      <c r="D69" s="21">
        <v>10</v>
      </c>
      <c r="E69" s="21"/>
      <c r="F69" s="21"/>
    </row>
    <row r="70" spans="1:8" ht="97.5" customHeight="1">
      <c r="A70" s="20">
        <v>62</v>
      </c>
      <c r="B70" s="1" t="s">
        <v>78</v>
      </c>
      <c r="C70" s="3" t="s">
        <v>24</v>
      </c>
      <c r="D70" s="21">
        <v>5</v>
      </c>
      <c r="E70" s="21"/>
      <c r="F70" s="21"/>
      <c r="H70" s="22"/>
    </row>
    <row r="71" spans="1:8" ht="119.25" customHeight="1">
      <c r="A71" s="20">
        <v>63</v>
      </c>
      <c r="B71" s="1" t="s">
        <v>74</v>
      </c>
      <c r="C71" s="3" t="s">
        <v>24</v>
      </c>
      <c r="D71" s="21">
        <v>10</v>
      </c>
      <c r="E71" s="21"/>
      <c r="F71" s="21"/>
    </row>
    <row r="72" spans="1:8" ht="70.5" customHeight="1">
      <c r="A72" s="20">
        <v>64</v>
      </c>
      <c r="B72" s="7" t="s">
        <v>79</v>
      </c>
      <c r="C72" s="3" t="s">
        <v>24</v>
      </c>
      <c r="D72" s="6">
        <v>15</v>
      </c>
      <c r="E72" s="21"/>
      <c r="F72" s="21"/>
      <c r="G72" s="9"/>
    </row>
    <row r="73" spans="1:8" ht="281.25" customHeight="1">
      <c r="A73" s="7">
        <v>65</v>
      </c>
      <c r="B73" s="7" t="s">
        <v>83</v>
      </c>
      <c r="C73" s="20"/>
      <c r="D73" s="8"/>
      <c r="E73" s="21"/>
      <c r="F73" s="21"/>
      <c r="G73" s="9"/>
    </row>
    <row r="74" spans="1:8" ht="115.5" customHeight="1">
      <c r="A74" s="20" t="s">
        <v>44</v>
      </c>
      <c r="B74" s="7" t="s">
        <v>84</v>
      </c>
      <c r="C74" s="3" t="s">
        <v>24</v>
      </c>
      <c r="D74" s="21">
        <v>16</v>
      </c>
      <c r="E74" s="21"/>
      <c r="F74" s="21"/>
      <c r="G74" s="9"/>
    </row>
    <row r="75" spans="1:8" ht="120" customHeight="1">
      <c r="A75" s="20" t="s">
        <v>46</v>
      </c>
      <c r="B75" s="7" t="s">
        <v>85</v>
      </c>
      <c r="C75" s="3" t="s">
        <v>24</v>
      </c>
      <c r="D75" s="21">
        <v>25</v>
      </c>
      <c r="E75" s="21"/>
      <c r="F75" s="21"/>
      <c r="G75" s="9"/>
    </row>
    <row r="76" spans="1:8" ht="122.25" customHeight="1">
      <c r="A76" s="20" t="s">
        <v>81</v>
      </c>
      <c r="B76" s="7" t="s">
        <v>82</v>
      </c>
      <c r="C76" s="3" t="s">
        <v>24</v>
      </c>
      <c r="D76" s="21">
        <v>2.5</v>
      </c>
      <c r="E76" s="21"/>
      <c r="F76" s="21"/>
      <c r="G76" s="9"/>
    </row>
    <row r="77" spans="1:8" ht="19.5" customHeight="1">
      <c r="A77" s="20"/>
      <c r="B77" s="10" t="s">
        <v>60</v>
      </c>
      <c r="C77" s="20"/>
      <c r="D77" s="20"/>
      <c r="E77" s="21"/>
      <c r="F77" s="21"/>
    </row>
    <row r="78" spans="1:8" ht="208.5" customHeight="1">
      <c r="A78" s="11">
        <v>66</v>
      </c>
      <c r="B78" s="1" t="s">
        <v>42</v>
      </c>
      <c r="C78" s="3" t="s">
        <v>9</v>
      </c>
      <c r="D78" s="21">
        <f>2*(5+(3*5))</f>
        <v>40</v>
      </c>
      <c r="E78" s="21"/>
      <c r="F78" s="21"/>
    </row>
    <row r="79" spans="1:8" ht="224.25" customHeight="1">
      <c r="A79" s="11">
        <v>67</v>
      </c>
      <c r="B79" s="1" t="s">
        <v>101</v>
      </c>
      <c r="C79" s="3" t="s">
        <v>9</v>
      </c>
      <c r="D79" s="21">
        <f>25+25</f>
        <v>50</v>
      </c>
      <c r="E79" s="21"/>
      <c r="F79" s="21"/>
    </row>
    <row r="80" spans="1:8" ht="222.75" customHeight="1">
      <c r="A80" s="11">
        <v>68</v>
      </c>
      <c r="B80" s="1" t="s">
        <v>102</v>
      </c>
      <c r="C80" s="3" t="s">
        <v>9</v>
      </c>
      <c r="D80" s="21">
        <f>15+15</f>
        <v>30</v>
      </c>
      <c r="E80" s="21"/>
      <c r="F80" s="21"/>
    </row>
    <row r="81" spans="1:6" ht="214.5" customHeight="1">
      <c r="A81" s="11">
        <v>69</v>
      </c>
      <c r="B81" s="1" t="s">
        <v>107</v>
      </c>
      <c r="C81" s="3" t="s">
        <v>9</v>
      </c>
      <c r="D81" s="21">
        <f>8+8</f>
        <v>16</v>
      </c>
      <c r="E81" s="21"/>
      <c r="F81" s="21"/>
    </row>
    <row r="82" spans="1:6" ht="159.75" customHeight="1">
      <c r="A82" s="11">
        <v>70</v>
      </c>
      <c r="B82" s="1" t="s">
        <v>43</v>
      </c>
      <c r="C82" s="3"/>
      <c r="D82" s="20"/>
      <c r="E82" s="21"/>
      <c r="F82" s="21"/>
    </row>
    <row r="83" spans="1:6" ht="74.25" customHeight="1">
      <c r="A83" s="11" t="s">
        <v>44</v>
      </c>
      <c r="B83" s="7" t="s">
        <v>45</v>
      </c>
      <c r="C83" s="3" t="s">
        <v>7</v>
      </c>
      <c r="D83" s="21">
        <f>75+75</f>
        <v>150</v>
      </c>
      <c r="E83" s="21"/>
      <c r="F83" s="21"/>
    </row>
    <row r="84" spans="1:6" ht="68.25" customHeight="1">
      <c r="A84" s="11" t="s">
        <v>46</v>
      </c>
      <c r="B84" s="7" t="s">
        <v>47</v>
      </c>
      <c r="C84" s="3" t="s">
        <v>7</v>
      </c>
      <c r="D84" s="21">
        <f>75+75</f>
        <v>150</v>
      </c>
      <c r="E84" s="21"/>
      <c r="F84" s="21"/>
    </row>
    <row r="85" spans="1:6" ht="148.5" customHeight="1">
      <c r="A85" s="11">
        <v>71</v>
      </c>
      <c r="B85" s="1" t="s">
        <v>48</v>
      </c>
      <c r="C85" s="8" t="s">
        <v>7</v>
      </c>
      <c r="D85" s="21">
        <f>20+20</f>
        <v>40</v>
      </c>
      <c r="E85" s="21"/>
      <c r="F85" s="21"/>
    </row>
    <row r="86" spans="1:6" ht="83.25" customHeight="1">
      <c r="A86" s="11">
        <v>72</v>
      </c>
      <c r="B86" s="1" t="s">
        <v>49</v>
      </c>
      <c r="C86" s="8" t="s">
        <v>9</v>
      </c>
      <c r="D86" s="21">
        <f>3+3</f>
        <v>6</v>
      </c>
      <c r="E86" s="21"/>
      <c r="F86" s="20"/>
    </row>
    <row r="87" spans="1:6" ht="62.25" customHeight="1">
      <c r="A87" s="11">
        <v>73</v>
      </c>
      <c r="B87" s="1" t="s">
        <v>50</v>
      </c>
      <c r="C87" s="3" t="s">
        <v>9</v>
      </c>
      <c r="D87" s="21">
        <f>1+1</f>
        <v>2</v>
      </c>
      <c r="E87" s="21"/>
      <c r="F87" s="20"/>
    </row>
    <row r="88" spans="1:6" ht="129.75" customHeight="1">
      <c r="A88" s="11">
        <v>74</v>
      </c>
      <c r="B88" s="1" t="s">
        <v>51</v>
      </c>
      <c r="C88" s="8" t="s">
        <v>9</v>
      </c>
      <c r="D88" s="21">
        <f>8+8</f>
        <v>16</v>
      </c>
      <c r="E88" s="21"/>
      <c r="F88" s="20"/>
    </row>
    <row r="89" spans="1:6" ht="105">
      <c r="A89" s="11">
        <v>75</v>
      </c>
      <c r="B89" s="1" t="s">
        <v>73</v>
      </c>
      <c r="C89" s="3" t="s">
        <v>7</v>
      </c>
      <c r="D89" s="3">
        <v>60</v>
      </c>
      <c r="E89" s="21"/>
      <c r="F89" s="20"/>
    </row>
    <row r="90" spans="1:6" ht="120">
      <c r="A90" s="11">
        <v>76</v>
      </c>
      <c r="B90" s="1" t="s">
        <v>52</v>
      </c>
      <c r="C90" s="3" t="s">
        <v>9</v>
      </c>
      <c r="D90" s="21">
        <f>1+1</f>
        <v>2</v>
      </c>
      <c r="E90" s="21"/>
      <c r="F90" s="20"/>
    </row>
    <row r="91" spans="1:6" ht="99" customHeight="1">
      <c r="A91" s="11">
        <v>77</v>
      </c>
      <c r="B91" s="1" t="s">
        <v>53</v>
      </c>
      <c r="C91" s="3" t="s">
        <v>9</v>
      </c>
      <c r="D91" s="21">
        <f>2+2</f>
        <v>4</v>
      </c>
      <c r="E91" s="21"/>
      <c r="F91" s="20"/>
    </row>
    <row r="92" spans="1:6" ht="94.5" customHeight="1">
      <c r="A92" s="11">
        <v>78</v>
      </c>
      <c r="B92" s="1" t="s">
        <v>87</v>
      </c>
      <c r="C92" s="3" t="s">
        <v>9</v>
      </c>
      <c r="D92" s="21">
        <f>10+10</f>
        <v>20</v>
      </c>
      <c r="E92" s="21"/>
      <c r="F92" s="21"/>
    </row>
    <row r="93" spans="1:6" ht="145.5" customHeight="1">
      <c r="A93" s="11">
        <v>79</v>
      </c>
      <c r="B93" s="1" t="s">
        <v>61</v>
      </c>
      <c r="C93" s="3" t="s">
        <v>9</v>
      </c>
      <c r="D93" s="21">
        <f>10+10</f>
        <v>20</v>
      </c>
      <c r="E93" s="21"/>
      <c r="F93" s="21"/>
    </row>
    <row r="94" spans="1:6" ht="138.75" customHeight="1">
      <c r="A94" s="11">
        <v>80</v>
      </c>
      <c r="B94" s="1" t="s">
        <v>86</v>
      </c>
      <c r="C94" s="3" t="s">
        <v>9</v>
      </c>
      <c r="D94" s="21">
        <f>5+5</f>
        <v>10</v>
      </c>
      <c r="E94" s="21"/>
      <c r="F94" s="21"/>
    </row>
    <row r="95" spans="1:6" ht="66.75" customHeight="1">
      <c r="A95" s="11">
        <v>81</v>
      </c>
      <c r="B95" s="1" t="s">
        <v>62</v>
      </c>
      <c r="C95" s="3" t="s">
        <v>9</v>
      </c>
      <c r="D95" s="21">
        <f>2+2</f>
        <v>4</v>
      </c>
      <c r="E95" s="21"/>
      <c r="F95" s="21"/>
    </row>
    <row r="96" spans="1:6" ht="66.75" customHeight="1">
      <c r="A96" s="11">
        <v>82</v>
      </c>
      <c r="B96" s="1" t="s">
        <v>54</v>
      </c>
      <c r="C96" s="3" t="s">
        <v>7</v>
      </c>
      <c r="D96" s="21">
        <f>50+50</f>
        <v>100</v>
      </c>
      <c r="E96" s="21"/>
      <c r="F96" s="21"/>
    </row>
    <row r="97" spans="1:8" ht="67.5" customHeight="1">
      <c r="A97" s="11">
        <v>83</v>
      </c>
      <c r="B97" s="1" t="s">
        <v>55</v>
      </c>
      <c r="C97" s="3" t="s">
        <v>9</v>
      </c>
      <c r="D97" s="21">
        <f>2+2</f>
        <v>4</v>
      </c>
      <c r="E97" s="21"/>
      <c r="F97" s="21"/>
    </row>
    <row r="98" spans="1:8" ht="66.75" customHeight="1">
      <c r="A98" s="11">
        <v>84</v>
      </c>
      <c r="B98" s="1" t="s">
        <v>56</v>
      </c>
      <c r="C98" s="3" t="s">
        <v>9</v>
      </c>
      <c r="D98" s="21">
        <f>3+3</f>
        <v>6</v>
      </c>
      <c r="E98" s="21"/>
      <c r="F98" s="21"/>
    </row>
    <row r="99" spans="1:8" ht="81.75" customHeight="1">
      <c r="A99" s="11">
        <v>85</v>
      </c>
      <c r="B99" s="1" t="s">
        <v>57</v>
      </c>
      <c r="C99" s="3" t="s">
        <v>9</v>
      </c>
      <c r="D99" s="21">
        <f>1+1</f>
        <v>2</v>
      </c>
      <c r="E99" s="21"/>
      <c r="F99" s="21"/>
    </row>
    <row r="100" spans="1:8" ht="161.25" customHeight="1">
      <c r="A100" s="11">
        <v>86</v>
      </c>
      <c r="B100" s="1" t="s">
        <v>103</v>
      </c>
      <c r="C100" s="3" t="s">
        <v>9</v>
      </c>
      <c r="D100" s="21">
        <f>1+1</f>
        <v>2</v>
      </c>
      <c r="E100" s="20"/>
      <c r="F100" s="21"/>
    </row>
    <row r="101" spans="1:8" ht="57" customHeight="1">
      <c r="A101" s="11">
        <v>87</v>
      </c>
      <c r="B101" s="1" t="s">
        <v>58</v>
      </c>
      <c r="C101" s="3" t="s">
        <v>7</v>
      </c>
      <c r="D101" s="21">
        <f>10+10</f>
        <v>20</v>
      </c>
      <c r="E101" s="21"/>
      <c r="F101" s="21"/>
    </row>
    <row r="102" spans="1:8" ht="90" customHeight="1">
      <c r="A102" s="11">
        <v>88</v>
      </c>
      <c r="B102" s="1" t="s">
        <v>59</v>
      </c>
      <c r="C102" s="3" t="s">
        <v>7</v>
      </c>
      <c r="D102" s="21">
        <f>10+10</f>
        <v>20</v>
      </c>
      <c r="E102" s="21"/>
      <c r="F102" s="21"/>
    </row>
    <row r="103" spans="1:8" s="24" customFormat="1" ht="41.25" customHeight="1">
      <c r="A103" s="16"/>
      <c r="B103" s="12" t="s">
        <v>117</v>
      </c>
      <c r="C103" s="16"/>
      <c r="D103" s="16"/>
      <c r="E103" s="16" t="s">
        <v>88</v>
      </c>
      <c r="F103" s="23"/>
      <c r="H103" s="15"/>
    </row>
    <row r="104" spans="1:8" s="24" customFormat="1" ht="72" customHeight="1">
      <c r="A104" s="29" t="s">
        <v>116</v>
      </c>
      <c r="B104" s="30"/>
      <c r="C104" s="30"/>
      <c r="D104" s="30"/>
      <c r="E104" s="30"/>
      <c r="F104" s="30"/>
      <c r="H104" s="15"/>
    </row>
  </sheetData>
  <mergeCells count="11">
    <mergeCell ref="A1:F1"/>
    <mergeCell ref="A2:F2"/>
    <mergeCell ref="B3:C3"/>
    <mergeCell ref="A104:F104"/>
    <mergeCell ref="A4:F4"/>
    <mergeCell ref="A53:A54"/>
    <mergeCell ref="C53:C54"/>
    <mergeCell ref="D53:D54"/>
    <mergeCell ref="E53:E54"/>
    <mergeCell ref="F53:F54"/>
    <mergeCell ref="D3:F3"/>
  </mergeCells>
  <pageMargins left="0.39370078740157483" right="0.36" top="0.39370078740157483" bottom="0.3937007874015748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Kiran  N A Kumar</dc:creator>
  <cp:lastModifiedBy>Roundree D </cp:lastModifiedBy>
  <cp:lastPrinted>2024-12-13T06:57:50Z</cp:lastPrinted>
  <dcterms:created xsi:type="dcterms:W3CDTF">2015-06-05T18:17:20Z</dcterms:created>
  <dcterms:modified xsi:type="dcterms:W3CDTF">2024-12-24T10:22:40Z</dcterms:modified>
</cp:coreProperties>
</file>